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270" windowWidth="24915" windowHeight="11955" activeTab="1"/>
  </bookViews>
  <sheets>
    <sheet name="ТМ-01" sheetId="1" r:id="rId1"/>
    <sheet name="НМ-02" sheetId="5" r:id="rId2"/>
    <sheet name="НМ-07" sheetId="11" r:id="rId3"/>
  </sheets>
  <definedNames>
    <definedName name="_xlnm.Print_Area" localSheetId="1">'НМ-02'!$A$1:$Q$64</definedName>
    <definedName name="_xlnm.Print_Area" localSheetId="0">'ТМ-01'!$A$1:$Q$149</definedName>
  </definedNames>
  <calcPr calcId="124519"/>
</workbook>
</file>

<file path=xl/calcChain.xml><?xml version="1.0" encoding="utf-8"?>
<calcChain xmlns="http://schemas.openxmlformats.org/spreadsheetml/2006/main">
  <c r="Q42" i="5"/>
  <c r="I42"/>
  <c r="J42"/>
  <c r="K42"/>
  <c r="L42"/>
  <c r="M42"/>
  <c r="N42"/>
  <c r="O42"/>
  <c r="P42"/>
  <c r="H42"/>
  <c r="G42"/>
  <c r="F42"/>
  <c r="E42"/>
  <c r="K60" i="1" l="1"/>
  <c r="E40" i="5"/>
  <c r="L60" i="1" l="1"/>
  <c r="M60"/>
  <c r="N60"/>
  <c r="J60"/>
  <c r="N40" l="1"/>
  <c r="M40"/>
  <c r="L40"/>
  <c r="K40"/>
  <c r="J40"/>
  <c r="I40"/>
  <c r="G38" i="5"/>
  <c r="G33"/>
  <c r="G32"/>
  <c r="G22"/>
  <c r="F43"/>
  <c r="G43" s="1"/>
  <c r="F41"/>
  <c r="G41" s="1"/>
  <c r="G40" s="1"/>
  <c r="F38"/>
  <c r="F37"/>
  <c r="G37" s="1"/>
  <c r="F35"/>
  <c r="G35" s="1"/>
  <c r="F34"/>
  <c r="G34" s="1"/>
  <c r="F33"/>
  <c r="F32"/>
  <c r="F31"/>
  <c r="G31" s="1"/>
  <c r="F30"/>
  <c r="G30" s="1"/>
  <c r="F28"/>
  <c r="G28" s="1"/>
  <c r="F27"/>
  <c r="G27" s="1"/>
  <c r="F25"/>
  <c r="G25" s="1"/>
  <c r="F24"/>
  <c r="G24" s="1"/>
  <c r="F23"/>
  <c r="G23" s="1"/>
  <c r="F22"/>
  <c r="F21"/>
  <c r="G21" s="1"/>
  <c r="F19"/>
  <c r="F18" s="1"/>
  <c r="F17"/>
  <c r="G17" s="1"/>
  <c r="F15"/>
  <c r="G15" s="1"/>
  <c r="F16"/>
  <c r="F13" s="1"/>
  <c r="F14"/>
  <c r="G14" s="1"/>
  <c r="O40"/>
  <c r="O39" s="1"/>
  <c r="P40"/>
  <c r="Q40"/>
  <c r="H40"/>
  <c r="I40"/>
  <c r="J40"/>
  <c r="K40"/>
  <c r="L40"/>
  <c r="M40"/>
  <c r="N40"/>
  <c r="H36"/>
  <c r="I36"/>
  <c r="J36"/>
  <c r="K36"/>
  <c r="L36"/>
  <c r="M36"/>
  <c r="N36"/>
  <c r="O36"/>
  <c r="P36"/>
  <c r="Q36"/>
  <c r="H29"/>
  <c r="I29"/>
  <c r="J29"/>
  <c r="K29"/>
  <c r="L29"/>
  <c r="M29"/>
  <c r="N29"/>
  <c r="O29"/>
  <c r="P29"/>
  <c r="Q29"/>
  <c r="H26"/>
  <c r="I26"/>
  <c r="J26"/>
  <c r="K26"/>
  <c r="L26"/>
  <c r="M26"/>
  <c r="N26"/>
  <c r="O26"/>
  <c r="P26"/>
  <c r="Q26"/>
  <c r="Q20"/>
  <c r="H20"/>
  <c r="I20"/>
  <c r="J20"/>
  <c r="K20"/>
  <c r="L20"/>
  <c r="M20"/>
  <c r="N20"/>
  <c r="O20"/>
  <c r="P20"/>
  <c r="H18"/>
  <c r="I18"/>
  <c r="J18"/>
  <c r="K18"/>
  <c r="L18"/>
  <c r="M18"/>
  <c r="N18"/>
  <c r="O18"/>
  <c r="P18"/>
  <c r="Q18"/>
  <c r="H13"/>
  <c r="I13"/>
  <c r="J13"/>
  <c r="K13"/>
  <c r="L13"/>
  <c r="M13"/>
  <c r="N13"/>
  <c r="O13"/>
  <c r="P13"/>
  <c r="Q13"/>
  <c r="E36"/>
  <c r="E29"/>
  <c r="E26"/>
  <c r="E20"/>
  <c r="E18"/>
  <c r="E13"/>
  <c r="N39" l="1"/>
  <c r="G16"/>
  <c r="F26"/>
  <c r="F20"/>
  <c r="G19"/>
  <c r="G18" s="1"/>
  <c r="G13"/>
  <c r="F40"/>
  <c r="G29"/>
  <c r="G20"/>
  <c r="G26"/>
  <c r="E39"/>
  <c r="G39"/>
  <c r="G36"/>
  <c r="M39"/>
  <c r="M44" s="1"/>
  <c r="I39"/>
  <c r="I44" s="1"/>
  <c r="N44"/>
  <c r="P39"/>
  <c r="K39"/>
  <c r="K44" s="1"/>
  <c r="Q39"/>
  <c r="F36"/>
  <c r="F29"/>
  <c r="F39"/>
  <c r="E44"/>
  <c r="L39"/>
  <c r="L44" s="1"/>
  <c r="H39"/>
  <c r="H44" s="1"/>
  <c r="J39"/>
  <c r="J44" s="1"/>
  <c r="J85" i="1"/>
  <c r="K85"/>
  <c r="L85"/>
  <c r="M85"/>
  <c r="N85"/>
  <c r="I85"/>
  <c r="G44" i="5" l="1"/>
  <c r="F44"/>
  <c r="D8" i="11"/>
  <c r="E8"/>
  <c r="F8"/>
  <c r="G8"/>
  <c r="H8"/>
  <c r="I8"/>
  <c r="J8"/>
  <c r="C8"/>
  <c r="N53" i="1"/>
  <c r="M53"/>
  <c r="L53"/>
  <c r="K53"/>
  <c r="J53"/>
  <c r="I53"/>
  <c r="J45"/>
  <c r="J80"/>
  <c r="K80"/>
  <c r="L80"/>
  <c r="M80"/>
  <c r="N80"/>
  <c r="I80"/>
  <c r="I60"/>
  <c r="J49"/>
  <c r="K49"/>
  <c r="L49"/>
  <c r="M49"/>
  <c r="N49"/>
  <c r="I49"/>
  <c r="K45"/>
  <c r="L45"/>
  <c r="M45"/>
  <c r="N45"/>
  <c r="I45"/>
  <c r="M21"/>
  <c r="N21"/>
  <c r="L21"/>
  <c r="I21"/>
  <c r="K64" l="1"/>
  <c r="L64"/>
  <c r="L72" s="1"/>
  <c r="M64"/>
  <c r="M72" s="1"/>
  <c r="N64"/>
  <c r="N72" s="1"/>
  <c r="I64"/>
  <c r="I72" s="1"/>
  <c r="J64"/>
  <c r="J72" s="1"/>
  <c r="J21"/>
  <c r="K21"/>
  <c r="K72"/>
</calcChain>
</file>

<file path=xl/sharedStrings.xml><?xml version="1.0" encoding="utf-8"?>
<sst xmlns="http://schemas.openxmlformats.org/spreadsheetml/2006/main" count="346" uniqueCount="204">
  <si>
    <t>.1.</t>
  </si>
  <si>
    <t>.2.</t>
  </si>
  <si>
    <t>.3.</t>
  </si>
  <si>
    <t>.4.</t>
  </si>
  <si>
    <t>.5.</t>
  </si>
  <si>
    <t>.6.</t>
  </si>
  <si>
    <t>Гүйцэтгэл</t>
  </si>
  <si>
    <t>Санал</t>
  </si>
  <si>
    <t>Төсөөлөл</t>
  </si>
  <si>
    <t xml:space="preserve">Өөрчлөлт </t>
  </si>
  <si>
    <t>.7.</t>
  </si>
  <si>
    <t>.8.</t>
  </si>
  <si>
    <t>.9.</t>
  </si>
  <si>
    <t>Улсын төсөв</t>
  </si>
  <si>
    <t xml:space="preserve">ЗГ-ын тусгай сан </t>
  </si>
  <si>
    <t xml:space="preserve">Орон нутгийн төсөв </t>
  </si>
  <si>
    <t xml:space="preserve">Тусгай зориулалтын шилжүүлэг </t>
  </si>
  <si>
    <t>Нийгмийн даатгалын сан</t>
  </si>
  <si>
    <t xml:space="preserve">Үйл ажиллагааны орлого </t>
  </si>
  <si>
    <t xml:space="preserve">Тусламж </t>
  </si>
  <si>
    <t xml:space="preserve">Бусад эх үүсвэр </t>
  </si>
  <si>
    <t>Код</t>
  </si>
  <si>
    <t>Бусад</t>
  </si>
  <si>
    <t>Цалин хөлс болон урамшил</t>
  </si>
  <si>
    <t>Ажил олгогчоос нийгмийн даатгалд төлөх</t>
  </si>
  <si>
    <t>Байр ашиглалттай холбоотой тогтмол зардал</t>
  </si>
  <si>
    <t>Хангамж, бараа материалын зардал</t>
  </si>
  <si>
    <t>Нормативт зардал</t>
  </si>
  <si>
    <t>Эд хогшил, урсгал зардал</t>
  </si>
  <si>
    <t>Томилолт, зочны зардал</t>
  </si>
  <si>
    <t>Бусдаар гүйцэтгүүлсэн  АҮТХ</t>
  </si>
  <si>
    <t xml:space="preserve">Бараа үйлчилгээний бусад зардал </t>
  </si>
  <si>
    <t>Татаас</t>
  </si>
  <si>
    <t>Урсгал шилжүүлэг</t>
  </si>
  <si>
    <t>Хөрөнгийн зардал</t>
  </si>
  <si>
    <t xml:space="preserve">Үндсэн үйл ажиллагаа </t>
  </si>
  <si>
    <t>%</t>
  </si>
  <si>
    <t>НИЙТ, Эх үүсвэр</t>
  </si>
  <si>
    <t>(мян төг '000)</t>
  </si>
  <si>
    <t>Гүйцэтгэлийн үр дүн (1)</t>
  </si>
  <si>
    <t>##</t>
  </si>
  <si>
    <t>#</t>
  </si>
  <si>
    <t>НИЙТ, Төсөв захирагчаар *</t>
  </si>
  <si>
    <t>2018 
төсөөлөл</t>
  </si>
  <si>
    <t>Үндсэн үйл ажиллагааны зардал</t>
  </si>
  <si>
    <t>...</t>
  </si>
  <si>
    <t>НИЙТ, Зардлын зүйл*</t>
  </si>
  <si>
    <t>1.Төрийн захиргааны албан хаагч (ТЗ)</t>
  </si>
  <si>
    <t>2.Төрийн тусгай  албан хаагч (ТТ)</t>
  </si>
  <si>
    <t>3.Ажлын албаны албан хаагч (АА)</t>
  </si>
  <si>
    <t>НИЙТ, Зардлын зориулалт -арга хэмжээ *</t>
  </si>
  <si>
    <t>В. Санхүүжүүлэх эх үүсвэр</t>
  </si>
  <si>
    <t>Нийт, Орон тоо</t>
  </si>
  <si>
    <t>ҮНДЭСЛЭЛ, ТАЙЛБАР:</t>
  </si>
  <si>
    <t>Г.Хөтөлбөрийн орон тооны мэдээлэл</t>
  </si>
  <si>
    <t>Д.Хөтөлбөрт хамаарах төсвийн захирагч нар</t>
  </si>
  <si>
    <t xml:space="preserve">Е.Хөтөлбөрийн шалгуур үзүүлэлт </t>
  </si>
  <si>
    <t xml:space="preserve">З. Төсвийн хязгаараас давсан саналын үндэслэл,  тайлбар, нотолгоо </t>
  </si>
  <si>
    <t xml:space="preserve">И. Төсвийг нь бууруулах эсхүл зогсоох хөтөлбөр арга хэмжээний тайлбар, үндэслэл болон хэмнэлтийг зарцуулах санал </t>
  </si>
  <si>
    <t xml:space="preserve">Ж. Зардлын тойм-зардлын дүн шинжилгээ </t>
  </si>
  <si>
    <t>Нийт өөрчлөлт</t>
  </si>
  <si>
    <t>Нөлөөлөгч хүчин зүйлс</t>
  </si>
  <si>
    <t>УИХ, Засгийн газрын бодлогын шийдвэрээр үнэ, тарифт орсон өөрчлөлт</t>
  </si>
  <si>
    <t>Тогтмол зардлын үнийн өсөлтөөр орох өөрчлөлт</t>
  </si>
  <si>
    <t>Бусад макро эдийн засгийн нөлөөгөөр орох өөрчлөлт</t>
  </si>
  <si>
    <t>Ханшийн өөрчлөлт (зөвхөн Сангийн яам тогтооно)</t>
  </si>
  <si>
    <t>Нийт</t>
  </si>
  <si>
    <t>Гарсан шийдвэрүүд</t>
  </si>
  <si>
    <t>Тайлбар:</t>
  </si>
  <si>
    <t>2. Дараа оны төсөв гэж төсвийн төсөл үйлчлэх оны төсөв болно.</t>
  </si>
  <si>
    <t>Эдийн засгийн ангиллын зүйлс</t>
  </si>
  <si>
    <t xml:space="preserve">Инфляци /зөвхөн Сангийн яам тохируулга хийнэ/ </t>
  </si>
  <si>
    <t>Хууль, эрх зүйн хүрээний өөрчлөлт</t>
  </si>
  <si>
    <t>Өмнөх жилийн дундуур хэрэгжиж эхэлсэн арга хэмжээний бүтэн жилийн зардал</t>
  </si>
  <si>
    <t>Шинээр ашиглалтад орсон өмч хөрөнгийн урсгал зардал</t>
  </si>
  <si>
    <t>Хөтөлбөр, арга хэмжээнд орсон өөрчлөлт</t>
  </si>
  <si>
    <t>Үйлчилгээ үзүүлэх хамрах хүрээ, хүн амын тооны өөрчлөлт</t>
  </si>
  <si>
    <t>.12.</t>
  </si>
  <si>
    <t>11=1+2+3+4+5+6+7+8+9+10</t>
  </si>
  <si>
    <t>11+12</t>
  </si>
  <si>
    <t>.10.</t>
  </si>
  <si>
    <t xml:space="preserve">Инфляци** </t>
  </si>
  <si>
    <t>д/д</t>
  </si>
  <si>
    <t xml:space="preserve">Төрөл </t>
  </si>
  <si>
    <t>Хүний тоо</t>
  </si>
  <si>
    <t>Мөнгөн дүн</t>
  </si>
  <si>
    <t>Банк, санхүүгийн байгууллагын үйлчилгээний хураамж</t>
  </si>
  <si>
    <t xml:space="preserve">      МАЯГТ НМ-07.  ТЭТГЭВЭРТ ГАРАХАД ОЛГОХ НЭГ УДААГИЙН ТЭТГЭМЖИЙН СУДАЛГАА </t>
  </si>
  <si>
    <t xml:space="preserve">Төрийн албаны тухай хуульд заасан нөхцөлөөр тэтгэвэр тогтоолгох </t>
  </si>
  <si>
    <t xml:space="preserve">Боловсролын тухай хуульд заасан нөхцөлөөр тэтгэвэр тогтоолгох </t>
  </si>
  <si>
    <t xml:space="preserve">Эрүүл мэндийн тухай хуульд заасан нөхцөлөөр тэтгэвэр тогтоолгох </t>
  </si>
  <si>
    <t>Бусад салбарын хуулиудад заасан нөхцөлөөр тэтгэвэр тогтоолгох /Хуулийн нэрийг бичих/</t>
  </si>
  <si>
    <t>Өмнө үүссэн тэтгэмжийн өр</t>
  </si>
  <si>
    <t>МАЯГТ НМ-02. ТӨСВИЙН ЕРӨНХИЙЛӨН ЗАХИРАГЧИЙН ТӨСВИЙН УРСГАЛ ЗАРЛАГЫН САНАЛЫН ТОВЧОО</t>
  </si>
  <si>
    <t>Дүн</t>
  </si>
  <si>
    <t xml:space="preserve"> *Санхүүжилтийн эх үүсвэр, хөтөлбөрийн зардал, зардлын зориулалт болон арга хэмжээ болон байгууллагаар хуваарилсан  дүн хоорондоо тэнцэж байх ёстой. 
   </t>
  </si>
  <si>
    <t>А. Зардлын эдийн засгийн зүйлс</t>
  </si>
  <si>
    <t xml:space="preserve">Б. Зардлын зориулалт-арга хэмжээ </t>
  </si>
  <si>
    <t>9. Төрийн үйлчилгээний бусад албан хаагч  (ТҮ)</t>
  </si>
  <si>
    <t>10. Гэрээт ажилтан</t>
  </si>
  <si>
    <t>СОНГУУЛИЙН ЕРӨНХИЙ ХОРООНЫ ДАРГА</t>
  </si>
  <si>
    <t>ХӨТӨЛБӨР: Бүх шатны сонгууль зохион байгуулах (70403)**</t>
  </si>
  <si>
    <t>1. Сонгуулийн ерөнхий хороо</t>
  </si>
  <si>
    <t xml:space="preserve">Мэдээлэл сурталчилгааны зардал </t>
  </si>
  <si>
    <t>Зөвлөл, хороо, комиссын гишүүдийн ажлын хөлс</t>
  </si>
  <si>
    <t>Байр ашиглалтын үйлчилгээ</t>
  </si>
  <si>
    <t>Гадаадын болон ОУ-ын байгууллагын гишүүнчлэлийн хураамж</t>
  </si>
  <si>
    <t>Засгийн газрын дотоод болон гадаад шилжүүлэг</t>
  </si>
  <si>
    <t>Төрийн нийтлэг арга хэмжээ</t>
  </si>
  <si>
    <t>УИХ-ын сонгууль</t>
  </si>
  <si>
    <t>Орон нутгийн сонгууль</t>
  </si>
  <si>
    <t>Ерөнхийлөгчийн сонгууль</t>
  </si>
  <si>
    <t>Бусдаар гүйцэтгүүлсэн нийтлэг ажил, үйлчилгээ</t>
  </si>
  <si>
    <t>Бусад шилжүүлэг</t>
  </si>
  <si>
    <t>Ажил олгогчоос олгох тэтгэмж, урамшуулал</t>
  </si>
  <si>
    <t>00079</t>
  </si>
  <si>
    <t>Ажлын алба</t>
  </si>
  <si>
    <t>10074</t>
  </si>
  <si>
    <t>Мэдээллийн технологийн төв</t>
  </si>
  <si>
    <t xml:space="preserve">Бүх шатны сонгуулийг зохион байгуулах хөтөлбөрийн гол зорилго нь Ард нийтийн санал асуулга, Монгол Улсын Ерөнхийлөгч болон Улсын Их Хурлын сонгууль, Орон нутгийн ИТХ-ын ээлжит болон нөхөн сонгуулийг зохион байгуулах, мэргэжил арга зүйн удирдлагаар ханган ажиллах явдал юм. </t>
  </si>
  <si>
    <t>Дээрх арга хэмжээг амжилттай хэрэгжүүлэхэд дараахь зүйлсийг зайлшгүй анхаарах шаардлагатай байна. Үүнд:</t>
  </si>
  <si>
    <t>2. Орон тоог нэмэгдүүлэх талаар: 2015 онд Мэдээллийн технологийн төвийн орон тоог 5 хүнээр буруулсан нь IT-ийн инженерүүдийн ажлын ачааллыг эрс нэмэгдүүлж, шинээр програм бичих, туршилт хийх, сонгуулийн автоматжуулах системийн тоног төхөөрөмжийг засварлах, цэвэрлэгээ үйлчилгээ хийх, сонгуулийн үеэр хуульд заасан хугацаанд төлөвлөсөн ажлыг хийж гүйцэтгэхэд сөрөг нөлөө үзүүлж байна.</t>
  </si>
  <si>
    <t>14. СОНГУУЛИЙН ЕРӨНХИЙ ХОРООНЫ ДАРГА</t>
  </si>
  <si>
    <t>Сонгуулийн ерөнхий удирдлага</t>
  </si>
  <si>
    <t>Сонгууль зохион байгуулах</t>
  </si>
  <si>
    <t>Сонгуулийн хууль тогтоомжийг сурталчлах сургалт, семинарын тоо</t>
  </si>
  <si>
    <t>Сонгуулийн автоматжуулах системийг ашиглах, хэрэглэх ажлыг зохион байгуулах</t>
  </si>
  <si>
    <t>Сонгуулийн автоматжуулсан системийг бүрэн ашиглах, хэвийн үйл ажиллагааг хангах</t>
  </si>
  <si>
    <t>Программ хангамжийн аюулгүй ажиллагааг хангах</t>
  </si>
  <si>
    <t>бүрэн хамгаалагдсан</t>
  </si>
  <si>
    <t>Төсвийн ерөнхийлөн захирагч, түүний хэрэгжүүлэх хөтөлбөр, хүрэх үр дүнгийн үзүүлэлт</t>
  </si>
  <si>
    <t>Сонгуулийн хууль тогтоомжийг хэрэгжүүлэхтэй холбоотой журам, заавар, маягт боловсруулах</t>
  </si>
  <si>
    <t>Сонгогчдын боловсролыг дээшлүүлэх</t>
  </si>
  <si>
    <t>Сонгуулийн хорооны үйл ажиллагаанд хяналт шалгалт хийх</t>
  </si>
  <si>
    <t xml:space="preserve">Сонгуульд оролцсон нам, эвсэл, бие даан нэр дэвшигчийн зардлын тайланг хянах </t>
  </si>
  <si>
    <t>Мэдээллийн бааз үүсгэх</t>
  </si>
  <si>
    <t>Бүрэн хамгаалагдсан байх</t>
  </si>
  <si>
    <t>зорилтот түвшин</t>
  </si>
  <si>
    <t xml:space="preserve">хүрэх үр дүн </t>
  </si>
  <si>
    <t xml:space="preserve">хүрсэн үр дүн </t>
  </si>
  <si>
    <t>БАРАА, ҮЙЛЧИЛГЭЭНИЙ ЗАРДАЛ</t>
  </si>
  <si>
    <t>Цалин хөлс болон нэмэгдэл урамшил</t>
  </si>
  <si>
    <t xml:space="preserve">        Үндсэн цалин</t>
  </si>
  <si>
    <t xml:space="preserve">        Унаа хоолны хөнгөлөлт</t>
  </si>
  <si>
    <t xml:space="preserve">        Гэрээт ажлын хөлс</t>
  </si>
  <si>
    <t>Ажил олгогчоос олгох НД-д төлөх шимтгэл</t>
  </si>
  <si>
    <t>Бичиг хэрэг</t>
  </si>
  <si>
    <t>Тээвэр, шатахуун</t>
  </si>
  <si>
    <t>Шуудан, холбоо</t>
  </si>
  <si>
    <t>Ном, хэвлэл</t>
  </si>
  <si>
    <t>Бага үнэтэй түргэн элэгдэх ахуйн зүйлс</t>
  </si>
  <si>
    <t>Гадаад албан томилолт</t>
  </si>
  <si>
    <t>Дотоод албан томилолт</t>
  </si>
  <si>
    <t>Бусдаар гүйцэтгүүлсэн ажил, үйлчилгээний төлбөр, хураамж</t>
  </si>
  <si>
    <t>Даатгалын үйлчилгээ</t>
  </si>
  <si>
    <t>Тээврийн хэрэгслийн оношилгоо</t>
  </si>
  <si>
    <t>Тээврийн хэрэгслийн татвар</t>
  </si>
  <si>
    <t>Мэдээлэл, технологийн үйлчилгээ</t>
  </si>
  <si>
    <t>Бараа үйлчилгээний бусад зардал</t>
  </si>
  <si>
    <t>Засгийн газрын гадаад шилжүүлэг</t>
  </si>
  <si>
    <t>Байрны түрээс</t>
  </si>
  <si>
    <t>Бусдаар гүйцэтгүүлсэн бусад нийтлэг ажил үйлчилгээний төлбөр хураамж</t>
  </si>
  <si>
    <t>210806</t>
  </si>
  <si>
    <t>210808</t>
  </si>
  <si>
    <t>210901</t>
  </si>
  <si>
    <t xml:space="preserve">Хичээл үйлдвэрлэлийн дадлага хийх </t>
  </si>
  <si>
    <t>УРСГАЛ ШИЛЖҮҮЛЭГ</t>
  </si>
  <si>
    <t>2131</t>
  </si>
  <si>
    <t>Засгийн газрын урсгал шилжүүлэг</t>
  </si>
  <si>
    <t>213102</t>
  </si>
  <si>
    <t>2132</t>
  </si>
  <si>
    <t>Бусад урсгал шилжүүлэг</t>
  </si>
  <si>
    <t>213204</t>
  </si>
  <si>
    <t>Ажил олгогчоос олгох  бусад тэтгэмж, урамшуулал</t>
  </si>
  <si>
    <t>Төсөв боловсруулсан:</t>
  </si>
  <si>
    <t>Ахлах референт</t>
  </si>
  <si>
    <t>Ж.Оюунгэрэл</t>
  </si>
  <si>
    <t>2015 
Гүйц</t>
  </si>
  <si>
    <t xml:space="preserve">2016 
ХБГ </t>
  </si>
  <si>
    <t>2017 
Хяз.бат</t>
  </si>
  <si>
    <t>2017 
ТЕЗ санал</t>
  </si>
  <si>
    <t>2019 
төсөөлөл</t>
  </si>
  <si>
    <r>
      <rPr>
        <b/>
        <u/>
        <sz val="10"/>
        <color theme="1"/>
        <rFont val="Times New Roman"/>
        <family val="1"/>
        <charset val="204"/>
      </rPr>
      <t xml:space="preserve">2015 гүйц </t>
    </r>
    <r>
      <rPr>
        <b/>
        <sz val="10"/>
        <color theme="1"/>
        <rFont val="Times New Roman"/>
        <family val="1"/>
        <charset val="204"/>
      </rPr>
      <t>2016 хяз</t>
    </r>
  </si>
  <si>
    <r>
      <rPr>
        <b/>
        <u/>
        <sz val="10"/>
        <color theme="1"/>
        <rFont val="Times New Roman"/>
        <family val="1"/>
        <charset val="204"/>
      </rPr>
      <t xml:space="preserve">2016 бат </t>
    </r>
    <r>
      <rPr>
        <b/>
        <sz val="10"/>
        <color theme="1"/>
        <rFont val="Times New Roman"/>
        <family val="1"/>
        <charset val="204"/>
      </rPr>
      <t>2016 хяз</t>
    </r>
  </si>
  <si>
    <r>
      <rPr>
        <b/>
        <u/>
        <sz val="10"/>
        <color theme="1"/>
        <rFont val="Times New Roman"/>
        <family val="1"/>
        <charset val="204"/>
      </rPr>
      <t>2017 хяз</t>
    </r>
    <r>
      <rPr>
        <b/>
        <sz val="10"/>
        <color theme="1"/>
        <rFont val="Times New Roman"/>
        <family val="1"/>
        <charset val="204"/>
      </rPr>
      <t xml:space="preserve">
2017 сан</t>
    </r>
  </si>
  <si>
    <t>УИХ-д суудалтай намуудад олгох дэмжлэг</t>
  </si>
  <si>
    <t xml:space="preserve">Ё. Хөтөлбөрийн хүрээнд хэрэгжүүлэх  2017-2019 онуудын гол зорилтууд </t>
  </si>
  <si>
    <t>Монгол Улсын Ерөнхийлөгчийн 2017 оны ээлжит сонгуулийг удирдан зохион байгуулах, түүний бэлтгэл ажлыг хангахад мэргэжил арга зүйн удирдлагаар хангаж ажиллах, сонгуулийн хуулийг боловсронгуй болгох санал боловсруулж хүргүүлэх, сонгогчдын боловсролыг дээшлүүлэх</t>
  </si>
  <si>
    <t>Сонгуулийн Ерөнхий Хороо 2017 оны төсвийг Монгол Улсын Ерөнхийлөгчийн ээлжит сонгуулийг зохион байгуулах, Сонгуулийн тухай хууль, Сонгуулийн автоматжуулах системийн тухай хууль, Сонгуулийн төв байгууллагын тухай хуулийг хэрэгжүүлэхэд зарцуулахаар төлөвлөж байна.</t>
  </si>
  <si>
    <t xml:space="preserve">3. Олон улсын байгууллагын гишүүний татвар: Засгийн газрын 2016 оны 303 дугаар тогтоолоор Дэлхийн сонгуулийн байгууллагуудын холбооны гишүүний татварыг нэмж тусгасан.   </t>
  </si>
  <si>
    <t>хүрсэн үр дүн /2016.06.30/</t>
  </si>
  <si>
    <t>2017 оны Төсвийн хязгаар</t>
  </si>
  <si>
    <t>2017 оны төсөв</t>
  </si>
  <si>
    <t>Монгол Улсын Ерөнхийлөгчийн 2017 оны ээлжит сонгууль зохион байгуулагдана</t>
  </si>
  <si>
    <t xml:space="preserve">1. Төсвийн хязгаар гэж ТЕЗ-дад хүргүүлсэн төсвийн хязгаар болно. Орон нутгийн төсвийн байгууллагын хувьд 2016 оны төсвийн ХБГ нь тухайн төсвийн жилийн хязгаар нь болно. </t>
  </si>
  <si>
    <t>Сонгуулийн тухай хууль, Засгийн Газрын 2016 оны 303 дугаар тогтоол</t>
  </si>
  <si>
    <t xml:space="preserve">1. Сонгуулийн зардлын талаар:  Монгол Улсын Ерөнхийлөгчийн 2013 оны сонгуулийн зардал 17.2 тэрбум төгрөгөөр батлагдсан бөгөөд сонгуулийн автоматжуулах системийг бүрэн ашигладаг. Мөн 2013 оноос хойш инфляцийн түвшин 14.7 хувь, валютын ханш 48.77 хувиар нэмэгдсэн нь бараа. ажил, үйлчилгээний үнэ тарифийг өсгөсөн, сонгуулийн насны хүний тоо 98.4 мянга /БСЕГ-ын 2016.03.04 ирүүлсэн тоо/-аар тус тус нэмэгдсэн нь сонгуулийн зардалд нөлөөлж байгаа ч УИХ-ын 2016 оны сонгуулийн зардлын түвшинд хүргэж тооцсон олно. </t>
  </si>
  <si>
    <t xml:space="preserve">3. Дэлхийн сонгуулийн байгууллагуудын холбоо (A-WEB) олон улсын байгууллага 2013 онд байгуулагдсан бөгөөд Сонгуулийн Ерөнхий Хороо нь тус байгууллагын санаачлагч гишүүн орон юм. Тус байгууллагын гишүүнчлэлийн хураамж 10 000$ бөгөөд өмнөх жилүүдийн төлбөрийг төлөөгүй. Засгийн газрын 2016 оны 303 дугаар тогтоолоор "Татварыг нь улсын төсвөөс төлөх олон улсын байгууллагын жагсаалт"-ын 74-т бүртгэгдсэн тул ОУ-ын байгууллагын гишүүний татварыг нэмж тусгасан.  </t>
  </si>
  <si>
    <t xml:space="preserve">4. Сонгуулийн автоматжуулсан системийн иж бүрдэл болох сонгуулийн санал авах, тоолох, дүн гаргах ICP машиныг байгалийн болон гэнэтийн ослын эд хөрөнгийн даатгалд даатгуулахаар даатгалын үйлчилгээний зардлыг нэмж тусгасан. </t>
  </si>
  <si>
    <t>1. Монгол Улсын Ерөнхийлөгчийн 2017 оны ээлжит сонгуулийн зардал: Монгол Улсын Үндсэн хуулийн гучдугаар зүйлийн 2 дахь хэсэг "...........Монгол Улсын уугуул иргэнийг дөрвөн жилийн хугацаагаар сонгоно", Сонгуулийн тухай хуулийн 38 дугаар зүйлийн 38.2 дахь хэсэг "............Ерөнхийлөгч .........сонгуулийн доор дурдсан сонгуулийн зардлыг улсын төсвөөс санхүүжүүлнэ:" гэж заасны дагуу Монгол Улсын Ерөнхийлөгчийн 2017 оны ээлжит сонгуулийн зардлыг тооцсон.</t>
  </si>
  <si>
    <t xml:space="preserve">4. Сонгуулийн автоматжуулсан системийн иж бүрдэл болох сонгуулийн санал авах, тоолох, дүн гаргах ICP машиныг тээвэрлэх, хадгалах хугацаанд гарч болзошгүй байгалийн болон гэнэтийн ослын, гал түймрийн аюулаас урьдчилан хамгаалах зайлшгүй шаардлагаар эд хөрөнгийн даатгалын үйлчилгээний зардлыг нэмж тусгасан. </t>
  </si>
  <si>
    <t>2016 оны төлөвлөгөө</t>
  </si>
  <si>
    <t>2016 оны ХБГ</t>
  </si>
  <si>
    <t xml:space="preserve">2017 оны  тооцоо </t>
  </si>
</sst>
</file>

<file path=xl/styles.xml><?xml version="1.0" encoding="utf-8"?>
<styleSheet xmlns="http://schemas.openxmlformats.org/spreadsheetml/2006/main">
  <numFmts count="5">
    <numFmt numFmtId="43" formatCode="_(* #,##0.00_);_(* \(#,##0.00\);_(* &quot;-&quot;??_);_(@_)"/>
    <numFmt numFmtId="164" formatCode="[$MNT]\ #,##0.0_);\([$MNT]\ #,##0.0\)"/>
    <numFmt numFmtId="165" formatCode="_-* #,##0.00_₮_-;\-* #,##0.00_₮_-;_-* &quot;-&quot;??_₮_-;_-@_-"/>
    <numFmt numFmtId="166" formatCode="#,##0.0_);\(#,##0.0\)"/>
    <numFmt numFmtId="167" formatCode="#,##0.0"/>
  </numFmts>
  <fonts count="49">
    <font>
      <sz val="11"/>
      <color theme="1"/>
      <name val="Calibri"/>
      <family val="2"/>
      <scheme val="minor"/>
    </font>
    <font>
      <sz val="11"/>
      <color theme="1"/>
      <name val="Calibri"/>
      <family val="2"/>
      <scheme val="minor"/>
    </font>
    <font>
      <sz val="11"/>
      <color theme="1"/>
      <name val="Times New Roman"/>
      <family val="1"/>
      <charset val="204"/>
    </font>
    <font>
      <b/>
      <sz val="10"/>
      <color theme="1"/>
      <name val="Times New Roman"/>
      <family val="1"/>
      <charset val="204"/>
    </font>
    <font>
      <b/>
      <sz val="11"/>
      <color theme="1"/>
      <name val="Times New Roman"/>
      <family val="1"/>
      <charset val="204"/>
    </font>
    <font>
      <b/>
      <sz val="9"/>
      <color theme="1"/>
      <name val="Times New Roman"/>
      <family val="1"/>
      <charset val="204"/>
    </font>
    <font>
      <u/>
      <sz val="11"/>
      <color theme="1"/>
      <name val="Times New Roman"/>
      <family val="1"/>
      <charset val="204"/>
    </font>
    <font>
      <b/>
      <sz val="11"/>
      <color rgb="FF0070C0"/>
      <name val="Times New Roman"/>
      <family val="1"/>
      <charset val="204"/>
    </font>
    <font>
      <sz val="11"/>
      <color theme="1" tint="0.499984740745262"/>
      <name val="Times New Roman"/>
      <family val="1"/>
      <charset val="204"/>
    </font>
    <font>
      <sz val="11"/>
      <color theme="1" tint="0.34998626667073579"/>
      <name val="Times New Roman"/>
      <family val="1"/>
      <charset val="204"/>
    </font>
    <font>
      <sz val="11"/>
      <color theme="2" tint="-0.89999084444715716"/>
      <name val="Times New Roman"/>
      <family val="1"/>
      <charset val="204"/>
    </font>
    <font>
      <b/>
      <sz val="11"/>
      <color theme="1" tint="0.34998626667073579"/>
      <name val="Times New Roman"/>
      <family val="1"/>
      <charset val="204"/>
    </font>
    <font>
      <b/>
      <sz val="11"/>
      <name val="Times New Roman"/>
      <family val="1"/>
      <charset val="204"/>
    </font>
    <font>
      <sz val="11"/>
      <name val="Times New Roman"/>
      <family val="1"/>
      <charset val="204"/>
    </font>
    <font>
      <i/>
      <sz val="11"/>
      <color theme="1"/>
      <name val="Times New Roman"/>
      <family val="1"/>
      <charset val="204"/>
    </font>
    <font>
      <sz val="9"/>
      <color theme="1"/>
      <name val="Times New Roman"/>
      <family val="1"/>
      <charset val="204"/>
    </font>
    <font>
      <b/>
      <sz val="14"/>
      <color theme="1"/>
      <name val="Times New Roman"/>
      <family val="1"/>
      <charset val="204"/>
    </font>
    <font>
      <b/>
      <u/>
      <sz val="10"/>
      <color theme="1"/>
      <name val="Times New Roman"/>
      <family val="1"/>
      <charset val="204"/>
    </font>
    <font>
      <b/>
      <sz val="13"/>
      <name val="Times New Roman"/>
      <family val="1"/>
      <charset val="204"/>
    </font>
    <font>
      <sz val="13"/>
      <color theme="1"/>
      <name val="Times New Roman"/>
      <family val="1"/>
      <charset val="204"/>
    </font>
    <font>
      <b/>
      <sz val="11"/>
      <color theme="2" tint="-0.749992370372631"/>
      <name val="Times New Roman"/>
      <family val="1"/>
      <charset val="204"/>
    </font>
    <font>
      <b/>
      <sz val="15"/>
      <color theme="3"/>
      <name val="Calibri"/>
      <family val="2"/>
      <scheme val="minor"/>
    </font>
    <font>
      <b/>
      <sz val="11"/>
      <color theme="1"/>
      <name val="Calibri"/>
      <family val="2"/>
      <scheme val="minor"/>
    </font>
    <font>
      <sz val="11"/>
      <color theme="1"/>
      <name val="Arial"/>
      <family val="2"/>
      <charset val="204"/>
    </font>
    <font>
      <sz val="10"/>
      <color theme="1"/>
      <name val="times new roman"/>
      <family val="2"/>
    </font>
    <font>
      <b/>
      <sz val="11"/>
      <color theme="1"/>
      <name val="Arial"/>
      <family val="2"/>
      <charset val="204"/>
    </font>
    <font>
      <sz val="11"/>
      <color theme="1"/>
      <name val="Calibri"/>
      <family val="2"/>
      <charset val="1"/>
      <scheme val="minor"/>
    </font>
    <font>
      <sz val="10"/>
      <color indexed="8"/>
      <name val="Arial"/>
      <family val="2"/>
    </font>
    <font>
      <u/>
      <sz val="11"/>
      <color theme="10"/>
      <name val="Calibri"/>
      <family val="2"/>
    </font>
    <font>
      <sz val="10"/>
      <name val="Arial"/>
      <family val="2"/>
    </font>
    <font>
      <sz val="10"/>
      <color theme="1"/>
      <name val="Arial"/>
      <family val="2"/>
    </font>
    <font>
      <sz val="12"/>
      <color theme="1"/>
      <name val="Times New Roman"/>
      <family val="1"/>
      <charset val="204"/>
    </font>
    <font>
      <sz val="11"/>
      <color theme="2" tint="-0.749992370372631"/>
      <name val="Times New Roman"/>
      <family val="1"/>
    </font>
    <font>
      <sz val="11"/>
      <color theme="1" tint="0.34998626667073579"/>
      <name val="Times New Roman"/>
      <family val="1"/>
    </font>
    <font>
      <sz val="11"/>
      <color theme="1"/>
      <name val="Times New Roman"/>
      <family val="1"/>
    </font>
    <font>
      <b/>
      <sz val="11"/>
      <color theme="1"/>
      <name val="Times New Roman"/>
      <family val="1"/>
    </font>
    <font>
      <sz val="9"/>
      <color theme="1" tint="0.34998626667073579"/>
      <name val="Times New Roman"/>
      <family val="1"/>
    </font>
    <font>
      <sz val="11"/>
      <color theme="1"/>
      <name val="Arial"/>
      <family val="2"/>
    </font>
    <font>
      <b/>
      <sz val="11"/>
      <color rgb="FF000000"/>
      <name val="Arial"/>
      <family val="2"/>
    </font>
    <font>
      <b/>
      <sz val="11"/>
      <name val="Arial"/>
      <family val="2"/>
      <charset val="204"/>
    </font>
    <font>
      <sz val="11"/>
      <color rgb="FF000000"/>
      <name val="Arial"/>
      <family val="2"/>
    </font>
    <font>
      <sz val="11"/>
      <color rgb="FF000000"/>
      <name val="Arial"/>
      <family val="2"/>
      <charset val="204"/>
    </font>
    <font>
      <sz val="11"/>
      <name val="Arial"/>
      <family val="2"/>
    </font>
    <font>
      <b/>
      <sz val="11"/>
      <color rgb="FF000000"/>
      <name val="Arial"/>
      <family val="2"/>
      <charset val="204"/>
    </font>
    <font>
      <b/>
      <sz val="10"/>
      <color theme="1"/>
      <name val="Arial"/>
      <family val="2"/>
    </font>
    <font>
      <b/>
      <u/>
      <sz val="10"/>
      <color theme="1"/>
      <name val="Arial"/>
      <family val="2"/>
    </font>
    <font>
      <b/>
      <sz val="10"/>
      <name val="Arial"/>
      <family val="2"/>
    </font>
    <font>
      <b/>
      <sz val="10"/>
      <color indexed="8"/>
      <name val="Arial"/>
      <family val="2"/>
    </font>
    <font>
      <sz val="14"/>
      <color theme="1"/>
      <name val="Times New Roman"/>
      <family val="1"/>
      <charset val="204"/>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23">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12">
    <xf numFmtId="0" fontId="0" fillId="0" borderId="0"/>
    <xf numFmtId="43" fontId="1" fillId="0" borderId="0" applyFont="0" applyFill="0" applyBorder="0" applyAlignment="0" applyProtection="0"/>
    <xf numFmtId="0" fontId="24" fillId="0" borderId="0"/>
    <xf numFmtId="165" fontId="1" fillId="0" borderId="0" applyFont="0" applyFill="0" applyBorder="0" applyAlignment="0" applyProtection="0"/>
    <xf numFmtId="0" fontId="21" fillId="0" borderId="12" applyNumberFormat="0" applyFill="0" applyAlignment="0" applyProtection="0"/>
    <xf numFmtId="0" fontId="26" fillId="0" borderId="0"/>
    <xf numFmtId="0" fontId="1"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pplyNumberFormat="0" applyFill="0" applyBorder="0" applyAlignment="0" applyProtection="0">
      <alignment vertical="top"/>
      <protection locked="0"/>
    </xf>
  </cellStyleXfs>
  <cellXfs count="235">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7" fillId="0" borderId="0" xfId="0" applyFont="1"/>
    <xf numFmtId="0" fontId="2" fillId="0" borderId="0" xfId="0" applyFont="1" applyBorder="1"/>
    <xf numFmtId="0" fontId="8" fillId="0" borderId="0" xfId="0" applyFont="1"/>
    <xf numFmtId="0" fontId="9" fillId="0" borderId="0" xfId="0" applyFont="1"/>
    <xf numFmtId="0" fontId="10" fillId="0" borderId="0" xfId="0" applyFont="1"/>
    <xf numFmtId="0" fontId="11" fillId="0" borderId="0" xfId="0" applyFont="1"/>
    <xf numFmtId="0" fontId="11"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5" fillId="3" borderId="2" xfId="0" applyFont="1" applyFill="1" applyBorder="1" applyAlignment="1">
      <alignment horizontal="center"/>
    </xf>
    <xf numFmtId="0" fontId="13" fillId="0" borderId="0" xfId="0" applyFont="1" applyAlignment="1">
      <alignment horizontal="center"/>
    </xf>
    <xf numFmtId="0" fontId="4" fillId="0" borderId="3" xfId="0" applyFont="1" applyBorder="1"/>
    <xf numFmtId="0" fontId="2" fillId="0" borderId="3" xfId="0" applyFont="1" applyBorder="1"/>
    <xf numFmtId="0" fontId="7" fillId="0" borderId="4" xfId="0" applyFont="1" applyBorder="1"/>
    <xf numFmtId="0" fontId="2" fillId="0" borderId="4" xfId="0" applyFont="1" applyBorder="1"/>
    <xf numFmtId="0" fontId="10" fillId="0" borderId="0" xfId="0" applyFont="1" applyAlignment="1">
      <alignment horizontal="center"/>
    </xf>
    <xf numFmtId="0" fontId="3" fillId="5" borderId="0" xfId="0" applyFont="1" applyFill="1" applyAlignment="1">
      <alignment horizontal="center" vertical="center" wrapText="1"/>
    </xf>
    <xf numFmtId="16" fontId="3" fillId="5" borderId="0" xfId="0" applyNumberFormat="1" applyFont="1" applyFill="1" applyAlignment="1">
      <alignment horizontal="center" vertical="center" wrapText="1"/>
    </xf>
    <xf numFmtId="0" fontId="18" fillId="2" borderId="0" xfId="0" applyFont="1" applyFill="1" applyAlignment="1">
      <alignment vertical="center"/>
    </xf>
    <xf numFmtId="0" fontId="19" fillId="2" borderId="0" xfId="0" applyFont="1" applyFill="1"/>
    <xf numFmtId="0" fontId="2" fillId="0" borderId="5" xfId="0" applyFont="1" applyBorder="1"/>
    <xf numFmtId="0" fontId="2" fillId="0" borderId="5" xfId="0" applyFont="1" applyBorder="1" applyAlignment="1">
      <alignment horizontal="center"/>
    </xf>
    <xf numFmtId="0" fontId="10" fillId="0" borderId="6" xfId="0" applyFont="1" applyBorder="1" applyAlignment="1">
      <alignment horizontal="center"/>
    </xf>
    <xf numFmtId="0" fontId="10" fillId="0" borderId="5" xfId="0" applyFont="1" applyBorder="1" applyAlignment="1">
      <alignment horizontal="center"/>
    </xf>
    <xf numFmtId="0" fontId="10" fillId="0" borderId="0" xfId="0" applyFont="1" applyAlignment="1">
      <alignment horizontal="left" vertical="center"/>
    </xf>
    <xf numFmtId="0" fontId="10" fillId="0" borderId="0" xfId="0" applyFont="1" applyBorder="1" applyAlignment="1">
      <alignment horizontal="center"/>
    </xf>
    <xf numFmtId="0" fontId="2" fillId="0" borderId="4" xfId="0" applyFont="1" applyBorder="1" applyAlignment="1">
      <alignment horizontal="center"/>
    </xf>
    <xf numFmtId="0" fontId="4" fillId="0" borderId="0" xfId="0" applyFont="1" applyBorder="1"/>
    <xf numFmtId="164" fontId="15" fillId="0" borderId="0" xfId="1" applyNumberFormat="1" applyFont="1" applyBorder="1"/>
    <xf numFmtId="0" fontId="13" fillId="0" borderId="0" xfId="0" applyFont="1" applyAlignment="1">
      <alignment horizontal="right" vertical="center"/>
    </xf>
    <xf numFmtId="0" fontId="20" fillId="0" borderId="0" xfId="0" applyFont="1" applyAlignment="1">
      <alignment horizontal="center"/>
    </xf>
    <xf numFmtId="0" fontId="2" fillId="0" borderId="0" xfId="0" applyFont="1" applyBorder="1" applyAlignment="1"/>
    <xf numFmtId="164" fontId="15" fillId="7" borderId="1" xfId="1" applyNumberFormat="1" applyFont="1" applyFill="1" applyBorder="1"/>
    <xf numFmtId="0" fontId="2" fillId="7" borderId="1" xfId="0" applyFont="1" applyFill="1" applyBorder="1"/>
    <xf numFmtId="0" fontId="4" fillId="7" borderId="3" xfId="0" applyFont="1" applyFill="1" applyBorder="1"/>
    <xf numFmtId="0" fontId="2" fillId="7" borderId="3" xfId="0" applyFont="1" applyFill="1" applyBorder="1"/>
    <xf numFmtId="0" fontId="2" fillId="0" borderId="0" xfId="0" applyFont="1" applyFill="1"/>
    <xf numFmtId="0" fontId="2" fillId="0" borderId="0" xfId="0" applyFont="1" applyFill="1" applyBorder="1"/>
    <xf numFmtId="0" fontId="10" fillId="0" borderId="0" xfId="0" applyFont="1" applyFill="1" applyAlignment="1">
      <alignment horizontal="center"/>
    </xf>
    <xf numFmtId="0" fontId="14" fillId="0" borderId="0" xfId="0" applyFont="1" applyAlignment="1">
      <alignment horizontal="right"/>
    </xf>
    <xf numFmtId="166" fontId="15" fillId="7" borderId="1" xfId="1" applyNumberFormat="1" applyFont="1" applyFill="1" applyBorder="1"/>
    <xf numFmtId="167" fontId="2" fillId="0" borderId="0" xfId="0" applyNumberFormat="1" applyFont="1"/>
    <xf numFmtId="167" fontId="2" fillId="0" borderId="0" xfId="0" applyNumberFormat="1" applyFont="1" applyFill="1"/>
    <xf numFmtId="0" fontId="4" fillId="6" borderId="0" xfId="0" applyFont="1" applyFill="1" applyBorder="1"/>
    <xf numFmtId="0" fontId="2" fillId="6" borderId="0" xfId="0" applyFont="1" applyFill="1" applyBorder="1"/>
    <xf numFmtId="166" fontId="15" fillId="6" borderId="0" xfId="1" applyNumberFormat="1" applyFont="1" applyFill="1" applyBorder="1"/>
    <xf numFmtId="0" fontId="4" fillId="6" borderId="0" xfId="0" applyFont="1" applyFill="1" applyBorder="1" applyAlignment="1">
      <alignment horizontal="left"/>
    </xf>
    <xf numFmtId="167" fontId="2" fillId="0" borderId="5" xfId="0" applyNumberFormat="1" applyFont="1" applyBorder="1"/>
    <xf numFmtId="167" fontId="15" fillId="0" borderId="0" xfId="1" applyNumberFormat="1" applyFont="1"/>
    <xf numFmtId="167" fontId="15" fillId="0" borderId="0" xfId="1" applyNumberFormat="1" applyFont="1" applyFill="1"/>
    <xf numFmtId="167" fontId="15" fillId="0" borderId="5" xfId="1" applyNumberFormat="1" applyFont="1" applyBorder="1"/>
    <xf numFmtId="0" fontId="33" fillId="0" borderId="0" xfId="0" applyFont="1"/>
    <xf numFmtId="0" fontId="32" fillId="0" borderId="0" xfId="0" applyFont="1" applyAlignment="1">
      <alignment horizontal="right"/>
    </xf>
    <xf numFmtId="0" fontId="35" fillId="0" borderId="0" xfId="0" applyFont="1"/>
    <xf numFmtId="167" fontId="36" fillId="0" borderId="0" xfId="0" applyNumberFormat="1" applyFont="1"/>
    <xf numFmtId="167" fontId="36" fillId="0" borderId="0" xfId="0" applyNumberFormat="1" applyFont="1" applyFill="1"/>
    <xf numFmtId="167" fontId="36" fillId="0" borderId="5" xfId="0" applyNumberFormat="1" applyFont="1" applyBorder="1"/>
    <xf numFmtId="37" fontId="15" fillId="0" borderId="1" xfId="1" applyNumberFormat="1" applyFont="1" applyBorder="1" applyAlignment="1">
      <alignment horizontal="center"/>
    </xf>
    <xf numFmtId="0" fontId="14" fillId="0" borderId="0" xfId="0" applyFont="1" applyFill="1" applyBorder="1" applyAlignment="1">
      <alignment vertical="top" wrapText="1"/>
    </xf>
    <xf numFmtId="0" fontId="37" fillId="0" borderId="13" xfId="0" applyFont="1" applyBorder="1" applyAlignment="1">
      <alignment horizontal="left" vertical="center" wrapText="1"/>
    </xf>
    <xf numFmtId="0" fontId="34" fillId="0" borderId="13" xfId="0" applyFont="1" applyBorder="1" applyAlignment="1">
      <alignment vertical="center"/>
    </xf>
    <xf numFmtId="0" fontId="34" fillId="0" borderId="13" xfId="0" applyFont="1" applyBorder="1" applyAlignment="1">
      <alignment vertical="center" wrapText="1"/>
    </xf>
    <xf numFmtId="10" fontId="34" fillId="0" borderId="13" xfId="0" applyNumberFormat="1" applyFont="1" applyBorder="1" applyAlignment="1">
      <alignment vertical="center"/>
    </xf>
    <xf numFmtId="0" fontId="2" fillId="0" borderId="13" xfId="0" applyFont="1" applyBorder="1" applyAlignment="1">
      <alignment horizontal="center" vertical="center"/>
    </xf>
    <xf numFmtId="0" fontId="2" fillId="0" borderId="13" xfId="0" applyFont="1" applyBorder="1"/>
    <xf numFmtId="0" fontId="2" fillId="0" borderId="0" xfId="0" applyFont="1" applyBorder="1" applyAlignment="1">
      <alignment vertical="center"/>
    </xf>
    <xf numFmtId="0" fontId="2" fillId="0" borderId="0" xfId="0" applyFont="1" applyBorder="1" applyAlignment="1">
      <alignment horizontal="center"/>
    </xf>
    <xf numFmtId="0" fontId="34" fillId="0" borderId="13" xfId="0" applyFont="1" applyBorder="1" applyAlignment="1">
      <alignment horizontal="center" vertical="center" wrapText="1"/>
    </xf>
    <xf numFmtId="0" fontId="2" fillId="0" borderId="13" xfId="0" applyFont="1" applyBorder="1" applyAlignment="1">
      <alignment horizontal="center"/>
    </xf>
    <xf numFmtId="9" fontId="34" fillId="0" borderId="13" xfId="0" applyNumberFormat="1" applyFont="1" applyBorder="1" applyAlignment="1">
      <alignment vertical="center"/>
    </xf>
    <xf numFmtId="0" fontId="34" fillId="0" borderId="0" xfId="0" applyFont="1" applyBorder="1" applyAlignment="1">
      <alignment horizontal="center" vertical="center"/>
    </xf>
    <xf numFmtId="0" fontId="34" fillId="0" borderId="0"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horizontal="center" vertical="center" wrapText="1"/>
    </xf>
    <xf numFmtId="49" fontId="10" fillId="0" borderId="8" xfId="0" applyNumberFormat="1"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6" xfId="0" applyFont="1" applyBorder="1" applyAlignment="1">
      <alignment horizontal="center"/>
    </xf>
    <xf numFmtId="49" fontId="10" fillId="0" borderId="9" xfId="0" applyNumberFormat="1" applyFont="1" applyBorder="1" applyAlignment="1">
      <alignment horizontal="center" vertical="center"/>
    </xf>
    <xf numFmtId="0" fontId="4" fillId="7" borderId="19" xfId="0" applyFont="1" applyFill="1" applyBorder="1"/>
    <xf numFmtId="0" fontId="2" fillId="7" borderId="20" xfId="0" applyFont="1" applyFill="1" applyBorder="1"/>
    <xf numFmtId="0" fontId="7" fillId="0" borderId="0" xfId="0" applyFont="1" applyAlignment="1">
      <alignment vertical="center"/>
    </xf>
    <xf numFmtId="0" fontId="34" fillId="0" borderId="13" xfId="0" applyFont="1" applyBorder="1" applyAlignment="1"/>
    <xf numFmtId="0" fontId="22" fillId="5" borderId="13" xfId="0" applyFont="1" applyFill="1" applyBorder="1" applyAlignment="1">
      <alignment vertical="center"/>
    </xf>
    <xf numFmtId="0" fontId="42" fillId="0" borderId="13" xfId="0" applyFont="1" applyBorder="1" applyAlignment="1">
      <alignment horizontal="left" vertical="center" wrapText="1"/>
    </xf>
    <xf numFmtId="0" fontId="40" fillId="0" borderId="13" xfId="0" applyFont="1" applyFill="1" applyBorder="1" applyAlignment="1">
      <alignment horizontal="center" vertical="center" wrapText="1"/>
    </xf>
    <xf numFmtId="0" fontId="43" fillId="0" borderId="13" xfId="0" applyFont="1" applyFill="1" applyBorder="1" applyAlignment="1">
      <alignment horizontal="left" vertical="center" wrapText="1"/>
    </xf>
    <xf numFmtId="0" fontId="0" fillId="0" borderId="0" xfId="0" applyFont="1" applyAlignment="1">
      <alignment vertical="center"/>
    </xf>
    <xf numFmtId="165" fontId="25" fillId="0" borderId="13" xfId="3" applyFont="1" applyBorder="1" applyAlignment="1">
      <alignment horizontal="center" vertical="center" wrapText="1"/>
    </xf>
    <xf numFmtId="0" fontId="41" fillId="0" borderId="13" xfId="0" applyFont="1" applyFill="1" applyBorder="1" applyAlignment="1">
      <alignment horizontal="center" vertical="center" wrapText="1"/>
    </xf>
    <xf numFmtId="0" fontId="0" fillId="0" borderId="0" xfId="0" applyFont="1" applyFill="1" applyAlignment="1">
      <alignment vertical="center"/>
    </xf>
    <xf numFmtId="0" fontId="2" fillId="0" borderId="13" xfId="0" applyFont="1" applyBorder="1" applyAlignment="1">
      <alignment horizontal="center" vertical="center" wrapText="1"/>
    </xf>
    <xf numFmtId="0" fontId="2" fillId="0" borderId="13" xfId="0" applyFont="1" applyBorder="1" applyAlignment="1">
      <alignment horizontal="center"/>
    </xf>
    <xf numFmtId="0" fontId="30" fillId="6" borderId="0" xfId="0" applyFont="1" applyFill="1" applyAlignment="1">
      <alignment horizontal="right" vertical="center"/>
    </xf>
    <xf numFmtId="0" fontId="44" fillId="6" borderId="0" xfId="0" applyFont="1" applyFill="1"/>
    <xf numFmtId="0" fontId="30" fillId="0" borderId="1" xfId="0" applyFont="1" applyFill="1" applyBorder="1" applyAlignment="1">
      <alignment horizontal="center" vertical="center" wrapText="1"/>
    </xf>
    <xf numFmtId="0" fontId="30" fillId="6" borderId="0" xfId="2" applyFont="1" applyFill="1" applyBorder="1" applyAlignment="1">
      <alignment vertical="center"/>
    </xf>
    <xf numFmtId="0" fontId="30" fillId="6" borderId="0" xfId="0" applyFont="1" applyFill="1"/>
    <xf numFmtId="0" fontId="30" fillId="6" borderId="0" xfId="0" applyFont="1" applyFill="1" applyAlignment="1">
      <alignment horizontal="center" vertical="center" wrapText="1"/>
    </xf>
    <xf numFmtId="0" fontId="30" fillId="0" borderId="0" xfId="0" applyFont="1" applyFill="1" applyAlignment="1">
      <alignment horizontal="center" vertical="center" wrapText="1"/>
    </xf>
    <xf numFmtId="0" fontId="46" fillId="0" borderId="0" xfId="2" applyFont="1" applyBorder="1"/>
    <xf numFmtId="0" fontId="44" fillId="6" borderId="0" xfId="0" applyFont="1" applyFill="1" applyBorder="1" applyAlignment="1">
      <alignment horizontal="center"/>
    </xf>
    <xf numFmtId="0" fontId="30" fillId="6" borderId="4" xfId="0" applyFont="1" applyFill="1" applyBorder="1" applyAlignment="1">
      <alignment horizontal="center" vertical="center"/>
    </xf>
    <xf numFmtId="0" fontId="30" fillId="6" borderId="15" xfId="0" applyFont="1" applyFill="1" applyBorder="1"/>
    <xf numFmtId="0" fontId="30" fillId="6" borderId="15" xfId="0" applyFont="1" applyFill="1" applyBorder="1" applyAlignment="1"/>
    <xf numFmtId="0" fontId="30" fillId="6" borderId="0" xfId="0" applyFont="1" applyFill="1" applyBorder="1" applyAlignment="1"/>
    <xf numFmtId="0" fontId="30" fillId="6" borderId="2" xfId="0" applyFont="1" applyFill="1" applyBorder="1" applyAlignment="1">
      <alignment horizontal="center" vertical="center"/>
    </xf>
    <xf numFmtId="0" fontId="30" fillId="6" borderId="2" xfId="0" applyFont="1" applyFill="1" applyBorder="1"/>
    <xf numFmtId="0" fontId="30" fillId="6" borderId="2" xfId="0" applyFont="1" applyFill="1" applyBorder="1" applyAlignment="1"/>
    <xf numFmtId="0" fontId="45" fillId="6" borderId="0" xfId="0" applyFont="1" applyFill="1"/>
    <xf numFmtId="0" fontId="30" fillId="6" borderId="4" xfId="2" applyFont="1" applyFill="1" applyBorder="1" applyAlignment="1">
      <alignment vertical="center"/>
    </xf>
    <xf numFmtId="0" fontId="30" fillId="6"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44" fillId="6" borderId="0" xfId="2" applyFont="1" applyFill="1" applyBorder="1" applyAlignment="1">
      <alignment vertical="center"/>
    </xf>
    <xf numFmtId="0" fontId="30" fillId="6" borderId="5" xfId="2" applyFont="1" applyFill="1" applyBorder="1" applyAlignment="1">
      <alignment vertical="center"/>
    </xf>
    <xf numFmtId="0" fontId="47" fillId="8" borderId="0" xfId="2" applyFont="1" applyFill="1" applyBorder="1" applyAlignment="1">
      <alignment vertical="center"/>
    </xf>
    <xf numFmtId="0" fontId="27" fillId="8" borderId="0" xfId="2" applyFont="1" applyFill="1" applyBorder="1" applyAlignment="1">
      <alignment vertical="center"/>
    </xf>
    <xf numFmtId="0" fontId="29" fillId="6" borderId="0" xfId="0" applyFont="1" applyFill="1" applyBorder="1" applyAlignment="1">
      <alignment horizontal="left"/>
    </xf>
    <xf numFmtId="0" fontId="27" fillId="6" borderId="0" xfId="2" applyFont="1" applyFill="1" applyBorder="1" applyAlignment="1">
      <alignment vertical="center"/>
    </xf>
    <xf numFmtId="0" fontId="29" fillId="6" borderId="0" xfId="2" applyFont="1" applyFill="1" applyBorder="1"/>
    <xf numFmtId="0" fontId="30" fillId="6" borderId="7" xfId="0" applyFont="1" applyFill="1" applyBorder="1" applyAlignment="1">
      <alignment horizontal="center"/>
    </xf>
    <xf numFmtId="0" fontId="30" fillId="6" borderId="1" xfId="0" applyFont="1" applyFill="1" applyBorder="1" applyAlignment="1">
      <alignment horizontal="center"/>
    </xf>
    <xf numFmtId="0" fontId="30" fillId="6" borderId="0" xfId="0" applyFont="1" applyFill="1" applyBorder="1" applyAlignment="1">
      <alignment horizontal="center"/>
    </xf>
    <xf numFmtId="0" fontId="45" fillId="6" borderId="0" xfId="2" applyFont="1" applyFill="1" applyBorder="1" applyAlignment="1">
      <alignment vertical="center"/>
    </xf>
    <xf numFmtId="0" fontId="45" fillId="6" borderId="15" xfId="2" applyFont="1" applyFill="1" applyBorder="1" applyAlignment="1">
      <alignment vertical="center"/>
    </xf>
    <xf numFmtId="0" fontId="30" fillId="6" borderId="15" xfId="2" applyFont="1" applyFill="1" applyBorder="1" applyAlignment="1">
      <alignment vertical="center"/>
    </xf>
    <xf numFmtId="167" fontId="30" fillId="6" borderId="0" xfId="0" applyNumberFormat="1" applyFont="1" applyFill="1" applyAlignment="1">
      <alignment horizontal="right" vertical="center" wrapText="1"/>
    </xf>
    <xf numFmtId="167" fontId="30" fillId="0" borderId="0" xfId="0" applyNumberFormat="1" applyFont="1" applyFill="1" applyAlignment="1">
      <alignment horizontal="right" vertical="center" wrapText="1"/>
    </xf>
    <xf numFmtId="0" fontId="47" fillId="6" borderId="21" xfId="0" applyFont="1" applyFill="1" applyBorder="1" applyAlignment="1">
      <alignment horizontal="left" vertical="center"/>
    </xf>
    <xf numFmtId="0" fontId="27" fillId="6" borderId="21" xfId="0" applyFont="1" applyFill="1" applyBorder="1" applyAlignment="1">
      <alignment horizontal="right" vertical="center"/>
    </xf>
    <xf numFmtId="0" fontId="47" fillId="6" borderId="22" xfId="0" applyFont="1" applyFill="1" applyBorder="1" applyAlignment="1">
      <alignment horizontal="left" vertical="center"/>
    </xf>
    <xf numFmtId="0" fontId="44" fillId="6" borderId="5" xfId="2" applyFont="1" applyFill="1" applyBorder="1" applyAlignment="1">
      <alignment horizontal="left" vertical="center"/>
    </xf>
    <xf numFmtId="0" fontId="29" fillId="6" borderId="5" xfId="2" applyFont="1" applyFill="1" applyBorder="1" applyAlignment="1">
      <alignment horizontal="right"/>
    </xf>
    <xf numFmtId="0" fontId="46" fillId="6" borderId="5" xfId="2" applyFont="1" applyFill="1" applyBorder="1" applyAlignment="1">
      <alignment horizontal="left"/>
    </xf>
    <xf numFmtId="0" fontId="46" fillId="0" borderId="5" xfId="2" applyFont="1" applyBorder="1" applyAlignment="1">
      <alignment horizontal="left"/>
    </xf>
    <xf numFmtId="167" fontId="44" fillId="6" borderId="0" xfId="0" applyNumberFormat="1" applyFont="1" applyFill="1" applyAlignment="1">
      <alignment horizontal="right" vertical="center" wrapText="1"/>
    </xf>
    <xf numFmtId="0" fontId="44" fillId="6" borderId="14" xfId="0" applyFont="1" applyFill="1" applyBorder="1" applyAlignment="1">
      <alignment horizontal="center" vertical="center"/>
    </xf>
    <xf numFmtId="0" fontId="30" fillId="6" borderId="14" xfId="0" applyFont="1" applyFill="1" applyBorder="1" applyAlignment="1">
      <alignment vertical="center"/>
    </xf>
    <xf numFmtId="0" fontId="30" fillId="6" borderId="0" xfId="0" applyFont="1" applyFill="1" applyAlignment="1">
      <alignment vertical="center"/>
    </xf>
    <xf numFmtId="167" fontId="44" fillId="6" borderId="14" xfId="0" applyNumberFormat="1" applyFont="1" applyFill="1" applyBorder="1" applyAlignment="1">
      <alignment vertical="center"/>
    </xf>
    <xf numFmtId="0" fontId="44" fillId="6" borderId="0" xfId="0" applyFont="1" applyFill="1" applyAlignment="1">
      <alignment horizontal="center" vertical="center" wrapText="1"/>
    </xf>
    <xf numFmtId="0" fontId="30" fillId="0" borderId="15" xfId="0" applyFont="1" applyFill="1" applyBorder="1" applyAlignment="1">
      <alignment vertical="center" wrapText="1"/>
    </xf>
    <xf numFmtId="0" fontId="30" fillId="0" borderId="2" xfId="0" applyFont="1" applyFill="1" applyBorder="1" applyAlignment="1">
      <alignment vertical="center" wrapText="1"/>
    </xf>
    <xf numFmtId="0" fontId="44" fillId="6" borderId="0" xfId="0" applyFont="1" applyFill="1" applyBorder="1" applyAlignment="1">
      <alignment horizontal="center" vertical="center"/>
    </xf>
    <xf numFmtId="0" fontId="30" fillId="6" borderId="0" xfId="0" applyFont="1" applyFill="1" applyBorder="1" applyAlignment="1">
      <alignment vertical="center"/>
    </xf>
    <xf numFmtId="167" fontId="44" fillId="6" borderId="0" xfId="0" applyNumberFormat="1" applyFont="1" applyFill="1" applyBorder="1" applyAlignment="1">
      <alignment vertical="center"/>
    </xf>
    <xf numFmtId="164" fontId="15" fillId="0" borderId="13" xfId="1" applyNumberFormat="1" applyFont="1" applyBorder="1"/>
    <xf numFmtId="0" fontId="2" fillId="0" borderId="13" xfId="0" applyFont="1" applyBorder="1" applyAlignment="1">
      <alignment vertical="center"/>
    </xf>
    <xf numFmtId="0" fontId="34" fillId="0" borderId="18" xfId="0" applyFont="1" applyBorder="1" applyAlignment="1">
      <alignment vertical="center"/>
    </xf>
    <xf numFmtId="0" fontId="34" fillId="0" borderId="22" xfId="0" applyFont="1" applyBorder="1" applyAlignment="1">
      <alignment vertical="center"/>
    </xf>
    <xf numFmtId="9" fontId="34" fillId="0" borderId="18" xfId="0" applyNumberFormat="1" applyFont="1" applyBorder="1" applyAlignment="1">
      <alignment vertical="center"/>
    </xf>
    <xf numFmtId="0" fontId="48" fillId="0" borderId="0" xfId="0" applyFont="1" applyAlignment="1">
      <alignment horizontal="left" vertical="center"/>
    </xf>
    <xf numFmtId="0" fontId="48" fillId="0" borderId="0" xfId="0" applyFont="1"/>
    <xf numFmtId="0" fontId="2" fillId="0" borderId="13" xfId="0" applyFont="1" applyBorder="1" applyAlignment="1">
      <alignment horizontal="center" vertical="center" wrapText="1"/>
    </xf>
    <xf numFmtId="0" fontId="2" fillId="0" borderId="13" xfId="0" applyFont="1" applyBorder="1" applyAlignment="1">
      <alignment horizontal="center"/>
    </xf>
    <xf numFmtId="167" fontId="15" fillId="0" borderId="0" xfId="1" applyNumberFormat="1" applyFont="1" applyBorder="1"/>
    <xf numFmtId="0" fontId="2" fillId="0" borderId="7" xfId="0" applyFont="1" applyFill="1" applyBorder="1" applyAlignment="1">
      <alignment horizontal="center"/>
    </xf>
    <xf numFmtId="0" fontId="2" fillId="0" borderId="0" xfId="0" applyFont="1" applyFill="1" applyBorder="1" applyAlignment="1">
      <alignment horizontal="center"/>
    </xf>
    <xf numFmtId="166" fontId="15" fillId="7" borderId="1" xfId="1" applyNumberFormat="1" applyFont="1" applyFill="1" applyBorder="1" applyAlignment="1">
      <alignment horizontal="center"/>
    </xf>
    <xf numFmtId="164" fontId="15" fillId="0" borderId="0" xfId="1" applyNumberFormat="1" applyFont="1" applyBorder="1" applyAlignment="1">
      <alignment horizontal="center"/>
    </xf>
    <xf numFmtId="0" fontId="34" fillId="0" borderId="13" xfId="0" applyFont="1" applyBorder="1" applyAlignment="1">
      <alignment horizontal="right" vertical="center"/>
    </xf>
    <xf numFmtId="0" fontId="34" fillId="0" borderId="13" xfId="0" applyFont="1" applyBorder="1" applyAlignment="1">
      <alignment horizontal="right" vertical="center" wrapText="1"/>
    </xf>
    <xf numFmtId="0" fontId="2" fillId="0" borderId="13" xfId="0" applyFont="1" applyBorder="1" applyAlignment="1">
      <alignment horizontal="right" vertical="center"/>
    </xf>
    <xf numFmtId="0" fontId="34" fillId="0" borderId="13" xfId="0" applyFont="1" applyBorder="1" applyAlignment="1">
      <alignment horizontal="left" vertical="center"/>
    </xf>
    <xf numFmtId="0" fontId="23" fillId="0" borderId="10" xfId="0" applyFont="1" applyBorder="1" applyAlignment="1">
      <alignment horizontal="left" vertical="center" wrapText="1"/>
    </xf>
    <xf numFmtId="0" fontId="23" fillId="0" borderId="4" xfId="0" applyFont="1" applyBorder="1" applyAlignment="1">
      <alignment horizontal="left" vertical="center" wrapText="1"/>
    </xf>
    <xf numFmtId="0" fontId="23" fillId="0" borderId="11" xfId="0" applyFont="1" applyBorder="1" applyAlignment="1">
      <alignment horizontal="left" vertical="center" wrapText="1"/>
    </xf>
    <xf numFmtId="0" fontId="23" fillId="0" borderId="16" xfId="0" applyFont="1" applyBorder="1" applyAlignment="1">
      <alignment horizontal="left" vertical="center" wrapText="1"/>
    </xf>
    <xf numFmtId="0" fontId="23" fillId="0" borderId="2" xfId="0" applyFont="1" applyBorder="1" applyAlignment="1">
      <alignment horizontal="left" vertical="center" wrapText="1"/>
    </xf>
    <xf numFmtId="0" fontId="23" fillId="0" borderId="17" xfId="0" applyFont="1" applyBorder="1" applyAlignment="1">
      <alignment horizontal="left" vertical="center" wrapText="1"/>
    </xf>
    <xf numFmtId="0" fontId="31" fillId="0" borderId="13" xfId="0" applyFont="1" applyBorder="1" applyAlignment="1">
      <alignment horizontal="left" vertical="center" wrapText="1"/>
    </xf>
    <xf numFmtId="0" fontId="14" fillId="0" borderId="13" xfId="0" applyFont="1" applyFill="1" applyBorder="1" applyAlignment="1">
      <alignment horizontal="left" vertical="top" wrapText="1"/>
    </xf>
    <xf numFmtId="0" fontId="31" fillId="0" borderId="9" xfId="0" applyNumberFormat="1" applyFont="1" applyBorder="1" applyAlignment="1">
      <alignment horizontal="left" vertical="top" wrapText="1"/>
    </xf>
    <xf numFmtId="0" fontId="31" fillId="0" borderId="0" xfId="0" applyNumberFormat="1" applyFont="1" applyBorder="1" applyAlignment="1">
      <alignment horizontal="left" vertical="top" wrapText="1"/>
    </xf>
    <xf numFmtId="0" fontId="31" fillId="0" borderId="5" xfId="0" applyNumberFormat="1" applyFont="1" applyBorder="1" applyAlignment="1">
      <alignment horizontal="left" vertical="top" wrapText="1"/>
    </xf>
    <xf numFmtId="0" fontId="31" fillId="0" borderId="10" xfId="0" applyFont="1" applyBorder="1" applyAlignment="1">
      <alignment horizontal="left" vertical="top" wrapText="1"/>
    </xf>
    <xf numFmtId="0" fontId="31" fillId="0" borderId="4" xfId="0" applyFont="1" applyBorder="1" applyAlignment="1">
      <alignment horizontal="left" vertical="top" wrapText="1"/>
    </xf>
    <xf numFmtId="0" fontId="31" fillId="0" borderId="11" xfId="0" applyFont="1" applyBorder="1" applyAlignment="1">
      <alignment horizontal="left" vertical="top" wrapText="1"/>
    </xf>
    <xf numFmtId="0" fontId="31" fillId="0" borderId="9" xfId="0" applyFont="1" applyBorder="1" applyAlignment="1">
      <alignment horizontal="left" vertical="top" wrapText="1"/>
    </xf>
    <xf numFmtId="0" fontId="31" fillId="0" borderId="0" xfId="0" applyFont="1" applyBorder="1" applyAlignment="1">
      <alignment horizontal="left" vertical="top" wrapText="1"/>
    </xf>
    <xf numFmtId="0" fontId="31" fillId="0" borderId="5" xfId="0" applyFont="1" applyBorder="1" applyAlignment="1">
      <alignment horizontal="left" vertical="top" wrapText="1"/>
    </xf>
    <xf numFmtId="0" fontId="31" fillId="0" borderId="8" xfId="0" applyFont="1" applyBorder="1" applyAlignment="1">
      <alignment horizontal="left" vertical="top" wrapText="1"/>
    </xf>
    <xf numFmtId="0" fontId="31" fillId="0" borderId="7" xfId="0" applyFont="1" applyBorder="1" applyAlignment="1">
      <alignment horizontal="left" vertical="top" wrapText="1"/>
    </xf>
    <xf numFmtId="0" fontId="31" fillId="0" borderId="6" xfId="0" applyFont="1" applyBorder="1" applyAlignment="1">
      <alignment horizontal="left" vertical="top" wrapText="1"/>
    </xf>
    <xf numFmtId="0" fontId="16" fillId="0" borderId="0" xfId="0" applyFont="1" applyAlignment="1">
      <alignment horizontal="center"/>
    </xf>
    <xf numFmtId="0" fontId="10" fillId="0" borderId="7" xfId="0" applyFont="1" applyBorder="1" applyAlignment="1">
      <alignment horizontal="left" vertical="center"/>
    </xf>
    <xf numFmtId="0" fontId="10" fillId="0" borderId="0" xfId="0" applyFont="1" applyAlignment="1">
      <alignment horizontal="left" vertical="center"/>
    </xf>
    <xf numFmtId="0" fontId="14" fillId="0" borderId="0" xfId="0" applyFont="1" applyAlignment="1">
      <alignment horizontal="right"/>
    </xf>
    <xf numFmtId="0" fontId="12" fillId="4" borderId="0" xfId="0" applyFont="1" applyFill="1" applyAlignment="1">
      <alignment horizontal="center"/>
    </xf>
    <xf numFmtId="0" fontId="2" fillId="0" borderId="13" xfId="0" applyFont="1" applyBorder="1" applyAlignment="1">
      <alignment horizontal="center" vertical="center" wrapText="1"/>
    </xf>
    <xf numFmtId="0" fontId="2" fillId="0" borderId="13" xfId="0" applyFont="1" applyBorder="1" applyAlignment="1">
      <alignment horizontal="center"/>
    </xf>
    <xf numFmtId="0" fontId="31" fillId="0" borderId="8" xfId="0" applyFont="1" applyBorder="1" applyAlignment="1">
      <alignment horizontal="left" vertical="center" wrapText="1"/>
    </xf>
    <xf numFmtId="0" fontId="31" fillId="0" borderId="7" xfId="0" applyFont="1" applyBorder="1" applyAlignment="1">
      <alignment horizontal="left" vertical="center" wrapText="1"/>
    </xf>
    <xf numFmtId="0" fontId="31" fillId="0" borderId="6" xfId="0" applyFont="1" applyBorder="1" applyAlignment="1">
      <alignment horizontal="left" vertical="center" wrapText="1"/>
    </xf>
    <xf numFmtId="0" fontId="31" fillId="0" borderId="9" xfId="0" applyFont="1" applyBorder="1" applyAlignment="1">
      <alignment horizontal="left" vertical="center" wrapText="1"/>
    </xf>
    <xf numFmtId="0" fontId="31" fillId="0" borderId="0" xfId="0" applyFont="1" applyBorder="1" applyAlignment="1">
      <alignment horizontal="left" vertical="center" wrapText="1"/>
    </xf>
    <xf numFmtId="0" fontId="31" fillId="0" borderId="5" xfId="0" applyFont="1" applyBorder="1" applyAlignment="1">
      <alignment horizontal="left" vertical="center" wrapText="1"/>
    </xf>
    <xf numFmtId="0" fontId="31" fillId="0" borderId="10" xfId="0" applyFont="1" applyBorder="1" applyAlignment="1">
      <alignment horizontal="left" vertical="center" wrapText="1"/>
    </xf>
    <xf numFmtId="0" fontId="31" fillId="0" borderId="4" xfId="0" applyFont="1" applyBorder="1" applyAlignment="1">
      <alignment horizontal="left" vertical="center" wrapText="1"/>
    </xf>
    <xf numFmtId="0" fontId="31" fillId="0" borderId="11" xfId="0" applyFont="1" applyBorder="1" applyAlignment="1">
      <alignment horizontal="left" vertical="center" wrapText="1"/>
    </xf>
    <xf numFmtId="0" fontId="2" fillId="0" borderId="13" xfId="0" applyFont="1" applyBorder="1" applyAlignment="1">
      <alignment horizontal="left"/>
    </xf>
    <xf numFmtId="0" fontId="34" fillId="0" borderId="13" xfId="0" applyFont="1" applyBorder="1" applyAlignment="1">
      <alignment horizontal="left"/>
    </xf>
    <xf numFmtId="0" fontId="34" fillId="0" borderId="10" xfId="0" applyFont="1" applyBorder="1" applyAlignment="1">
      <alignment horizontal="left" vertical="center" wrapText="1"/>
    </xf>
    <xf numFmtId="0" fontId="34" fillId="0" borderId="4" xfId="0" applyFont="1" applyBorder="1" applyAlignment="1">
      <alignment horizontal="left" vertical="center" wrapText="1"/>
    </xf>
    <xf numFmtId="0" fontId="34" fillId="0" borderId="11" xfId="0" applyFont="1" applyBorder="1" applyAlignment="1">
      <alignment horizontal="left" vertical="center" wrapText="1"/>
    </xf>
    <xf numFmtId="0" fontId="37" fillId="0" borderId="10" xfId="0" applyFont="1" applyBorder="1" applyAlignment="1">
      <alignment horizontal="left" vertical="center" wrapText="1"/>
    </xf>
    <xf numFmtId="0" fontId="37" fillId="0" borderId="4" xfId="0" applyFont="1" applyBorder="1" applyAlignment="1">
      <alignment horizontal="left" vertical="center" wrapText="1"/>
    </xf>
    <xf numFmtId="0" fontId="37" fillId="0" borderId="11" xfId="0" applyFont="1" applyBorder="1" applyAlignment="1">
      <alignment horizontal="left" vertical="center" wrapText="1"/>
    </xf>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17" xfId="0" applyFont="1" applyBorder="1" applyAlignment="1">
      <alignment horizontal="left" vertical="center" wrapText="1"/>
    </xf>
    <xf numFmtId="0" fontId="34" fillId="0" borderId="13" xfId="0" applyFont="1" applyBorder="1" applyAlignment="1">
      <alignment horizontal="left" vertical="center" wrapText="1"/>
    </xf>
    <xf numFmtId="0" fontId="46" fillId="4" borderId="0" xfId="0" applyFont="1" applyFill="1" applyBorder="1" applyAlignment="1">
      <alignment horizontal="center" vertical="center" wrapText="1"/>
    </xf>
    <xf numFmtId="0" fontId="44" fillId="6" borderId="7" xfId="2" applyFont="1" applyFill="1" applyBorder="1" applyAlignment="1">
      <alignment horizontal="center" vertical="center" wrapText="1"/>
    </xf>
    <xf numFmtId="0" fontId="44" fillId="6" borderId="3" xfId="2" applyFont="1" applyFill="1" applyBorder="1" applyAlignment="1">
      <alignment horizontal="center" vertical="center" wrapText="1"/>
    </xf>
    <xf numFmtId="0" fontId="44" fillId="6" borderId="7" xfId="0" applyFont="1" applyFill="1" applyBorder="1" applyAlignment="1">
      <alignment horizontal="center" vertical="center" wrapText="1"/>
    </xf>
    <xf numFmtId="0" fontId="44" fillId="6" borderId="3"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2" xfId="0" applyFont="1" applyFill="1" applyBorder="1" applyAlignment="1">
      <alignment horizontal="center"/>
    </xf>
    <xf numFmtId="0" fontId="30" fillId="0" borderId="2" xfId="0" applyFont="1" applyFill="1" applyBorder="1" applyAlignment="1">
      <alignment horizontal="left" vertical="center" wrapText="1"/>
    </xf>
    <xf numFmtId="0" fontId="44" fillId="6" borderId="7" xfId="0" applyFont="1" applyFill="1" applyBorder="1" applyAlignment="1">
      <alignment horizontal="center" vertical="center"/>
    </xf>
    <xf numFmtId="0" fontId="44" fillId="6" borderId="3" xfId="0" applyFont="1" applyFill="1" applyBorder="1" applyAlignment="1">
      <alignment horizontal="center" vertical="center"/>
    </xf>
    <xf numFmtId="0" fontId="44" fillId="6" borderId="2" xfId="0" applyFont="1" applyFill="1" applyBorder="1" applyAlignment="1">
      <alignment horizontal="center"/>
    </xf>
    <xf numFmtId="0" fontId="30" fillId="0" borderId="15" xfId="0" applyFont="1" applyFill="1" applyBorder="1" applyAlignment="1">
      <alignment horizontal="left" vertical="center" wrapText="1"/>
    </xf>
    <xf numFmtId="0" fontId="22" fillId="5" borderId="16" xfId="0" applyFont="1" applyFill="1" applyBorder="1" applyAlignment="1">
      <alignment horizontal="center" vertical="center"/>
    </xf>
    <xf numFmtId="0" fontId="22" fillId="5" borderId="17" xfId="0" applyFont="1" applyFill="1" applyBorder="1" applyAlignment="1">
      <alignment horizontal="center" vertical="center"/>
    </xf>
    <xf numFmtId="0" fontId="39" fillId="5" borderId="4" xfId="0" applyFont="1" applyFill="1" applyBorder="1" applyAlignment="1">
      <alignment horizontal="left" vertical="center" wrapText="1"/>
    </xf>
    <xf numFmtId="0" fontId="40" fillId="0" borderId="13" xfId="0" applyFont="1" applyBorder="1" applyAlignment="1">
      <alignment horizontal="center" vertical="center" wrapText="1"/>
    </xf>
    <xf numFmtId="0" fontId="38" fillId="0" borderId="13" xfId="0" applyFont="1" applyBorder="1" applyAlignment="1">
      <alignment horizontal="center" vertical="center" wrapText="1"/>
    </xf>
    <xf numFmtId="0" fontId="25" fillId="0" borderId="13" xfId="0" applyFont="1" applyBorder="1" applyAlignment="1">
      <alignment horizontal="center" vertical="center" wrapText="1"/>
    </xf>
  </cellXfs>
  <cellStyles count="12">
    <cellStyle name="Comma" xfId="1" builtinId="3"/>
    <cellStyle name="Comma 2" xfId="3"/>
    <cellStyle name="Heading 1 2" xfId="4"/>
    <cellStyle name="Hyperlink 2" xfId="11"/>
    <cellStyle name="Normal" xfId="0" builtinId="0"/>
    <cellStyle name="Normal 131" xfId="5"/>
    <cellStyle name="Normal 132" xfId="6"/>
    <cellStyle name="Normal 2" xfId="2"/>
    <cellStyle name="Normal 3" xfId="7"/>
    <cellStyle name="Normal 4" xfId="8"/>
    <cellStyle name="Normal 5" xfId="9"/>
    <cellStyle name="Normal 6" xfId="10"/>
  </cellStyles>
  <dxfs count="0"/>
  <tableStyles count="0" defaultTableStyle="TableStyleMedium2" defaultPivotStyle="PivotStyleLight16"/>
  <colors>
    <mruColors>
      <color rgb="FF080808"/>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C1:Q138"/>
  <sheetViews>
    <sheetView showGridLines="0" view="pageLayout" topLeftCell="A10" zoomScale="90" zoomScalePageLayoutView="90" workbookViewId="0">
      <selection activeCell="L92" sqref="L92"/>
    </sheetView>
  </sheetViews>
  <sheetFormatPr defaultRowHeight="15"/>
  <cols>
    <col min="1" max="2" width="9.140625" style="1"/>
    <col min="3" max="3" width="3.7109375" style="1" customWidth="1"/>
    <col min="4" max="4" width="8.5703125" style="1" customWidth="1"/>
    <col min="5" max="5" width="6.28515625" style="1" customWidth="1"/>
    <col min="6" max="6" width="3.140625" style="1" customWidth="1"/>
    <col min="7" max="7" width="31.28515625" style="1" customWidth="1"/>
    <col min="8" max="8" width="4.28515625" style="1" hidden="1" customWidth="1"/>
    <col min="9" max="9" width="10.140625" style="1" customWidth="1"/>
    <col min="10" max="10" width="12.5703125" style="1" customWidth="1"/>
    <col min="11" max="11" width="11.85546875" style="1" customWidth="1"/>
    <col min="12" max="12" width="12" style="1" customWidth="1"/>
    <col min="13" max="13" width="13.5703125" style="1" customWidth="1"/>
    <col min="14" max="14" width="12.85546875" style="1" customWidth="1"/>
    <col min="15" max="15" width="11.7109375" style="1" customWidth="1"/>
    <col min="16" max="16" width="9.140625" style="1"/>
    <col min="17" max="17" width="9.28515625" style="1" customWidth="1"/>
    <col min="18" max="16384" width="9.140625" style="1"/>
  </cols>
  <sheetData>
    <row r="1" spans="3:17" ht="18.75">
      <c r="D1" s="188" t="s">
        <v>100</v>
      </c>
      <c r="E1" s="188"/>
      <c r="F1" s="188"/>
      <c r="G1" s="188"/>
      <c r="H1" s="188"/>
      <c r="I1" s="188"/>
      <c r="J1" s="188"/>
      <c r="K1" s="188"/>
      <c r="L1" s="188"/>
      <c r="M1" s="188"/>
      <c r="N1" s="188"/>
      <c r="O1" s="188"/>
      <c r="P1" s="188"/>
      <c r="Q1" s="188"/>
    </row>
    <row r="2" spans="3:17">
      <c r="O2" s="191" t="s">
        <v>38</v>
      </c>
      <c r="P2" s="191"/>
      <c r="Q2" s="191"/>
    </row>
    <row r="3" spans="3:17" ht="16.5">
      <c r="C3" s="22" t="s">
        <v>101</v>
      </c>
      <c r="O3" s="43"/>
      <c r="P3" s="43"/>
      <c r="Q3" s="43"/>
    </row>
    <row r="4" spans="3:17" ht="16.5">
      <c r="D4" s="23"/>
      <c r="E4" s="23"/>
      <c r="F4" s="23"/>
      <c r="G4" s="23"/>
      <c r="I4" s="192" t="s">
        <v>6</v>
      </c>
      <c r="J4" s="192"/>
      <c r="K4" s="192" t="s">
        <v>7</v>
      </c>
      <c r="L4" s="192"/>
      <c r="M4" s="192" t="s">
        <v>8</v>
      </c>
      <c r="N4" s="192"/>
      <c r="O4" s="192" t="s">
        <v>9</v>
      </c>
      <c r="P4" s="192"/>
      <c r="Q4" s="192"/>
    </row>
    <row r="5" spans="3:17" ht="12.75" customHeight="1">
      <c r="C5" s="10"/>
      <c r="I5" s="13" t="s">
        <v>0</v>
      </c>
      <c r="J5" s="13" t="s">
        <v>1</v>
      </c>
      <c r="K5" s="13" t="s">
        <v>2</v>
      </c>
      <c r="L5" s="13" t="s">
        <v>3</v>
      </c>
      <c r="M5" s="13" t="s">
        <v>4</v>
      </c>
      <c r="N5" s="13" t="s">
        <v>5</v>
      </c>
      <c r="O5" s="13" t="s">
        <v>10</v>
      </c>
      <c r="P5" s="13" t="s">
        <v>11</v>
      </c>
      <c r="Q5" s="13" t="s">
        <v>12</v>
      </c>
    </row>
    <row r="6" spans="3:17" ht="40.5" customHeight="1">
      <c r="D6" s="11" t="s">
        <v>21</v>
      </c>
      <c r="I6" s="20" t="s">
        <v>177</v>
      </c>
      <c r="J6" s="20" t="s">
        <v>178</v>
      </c>
      <c r="K6" s="20" t="s">
        <v>179</v>
      </c>
      <c r="L6" s="20" t="s">
        <v>180</v>
      </c>
      <c r="M6" s="20" t="s">
        <v>43</v>
      </c>
      <c r="N6" s="20" t="s">
        <v>181</v>
      </c>
      <c r="O6" s="21" t="s">
        <v>182</v>
      </c>
      <c r="P6" s="20" t="s">
        <v>183</v>
      </c>
      <c r="Q6" s="20" t="s">
        <v>184</v>
      </c>
    </row>
    <row r="7" spans="3:17">
      <c r="C7" s="12"/>
      <c r="D7" s="4" t="s">
        <v>96</v>
      </c>
      <c r="L7" s="40"/>
    </row>
    <row r="8" spans="3:17">
      <c r="C8" s="12"/>
      <c r="D8" s="14">
        <v>2101</v>
      </c>
      <c r="E8" s="6" t="s">
        <v>23</v>
      </c>
      <c r="F8" s="6"/>
      <c r="I8" s="45">
        <v>421109.3</v>
      </c>
      <c r="J8" s="45">
        <v>444737.9</v>
      </c>
      <c r="K8" s="45">
        <v>444737.9</v>
      </c>
      <c r="L8" s="46">
        <v>493158.1</v>
      </c>
      <c r="M8" s="46">
        <v>493158.1</v>
      </c>
      <c r="N8" s="46">
        <v>493158.1</v>
      </c>
      <c r="O8" s="2" t="s">
        <v>36</v>
      </c>
      <c r="P8" s="2" t="s">
        <v>36</v>
      </c>
      <c r="Q8" s="2" t="s">
        <v>36</v>
      </c>
    </row>
    <row r="9" spans="3:17">
      <c r="C9" s="12"/>
      <c r="D9" s="14">
        <v>2102</v>
      </c>
      <c r="E9" s="6" t="s">
        <v>24</v>
      </c>
      <c r="F9" s="6"/>
      <c r="I9" s="45">
        <v>44421.599999999999</v>
      </c>
      <c r="J9" s="45">
        <v>48921.1</v>
      </c>
      <c r="K9" s="45">
        <v>48921.1</v>
      </c>
      <c r="L9" s="46">
        <v>54247.4</v>
      </c>
      <c r="M9" s="46">
        <v>54247.4</v>
      </c>
      <c r="N9" s="46">
        <v>54247.4</v>
      </c>
      <c r="O9" s="2" t="s">
        <v>36</v>
      </c>
      <c r="P9" s="2" t="s">
        <v>36</v>
      </c>
      <c r="Q9" s="2" t="s">
        <v>36</v>
      </c>
    </row>
    <row r="10" spans="3:17">
      <c r="C10" s="12"/>
      <c r="D10" s="14">
        <v>2103</v>
      </c>
      <c r="E10" s="6" t="s">
        <v>25</v>
      </c>
      <c r="F10" s="6"/>
      <c r="I10" s="45">
        <v>25014</v>
      </c>
      <c r="J10" s="45">
        <v>15910.3</v>
      </c>
      <c r="K10" s="45">
        <v>15910.3</v>
      </c>
      <c r="L10" s="46">
        <v>8760</v>
      </c>
      <c r="M10" s="46">
        <v>8760</v>
      </c>
      <c r="N10" s="46">
        <v>8760</v>
      </c>
      <c r="O10" s="2" t="s">
        <v>36</v>
      </c>
      <c r="P10" s="2" t="s">
        <v>36</v>
      </c>
      <c r="Q10" s="2" t="s">
        <v>36</v>
      </c>
    </row>
    <row r="11" spans="3:17">
      <c r="C11" s="12"/>
      <c r="D11" s="14">
        <v>2104</v>
      </c>
      <c r="E11" s="6" t="s">
        <v>26</v>
      </c>
      <c r="F11" s="6"/>
      <c r="I11" s="45">
        <v>40802.800000000003</v>
      </c>
      <c r="J11" s="45">
        <v>43948.6</v>
      </c>
      <c r="K11" s="45">
        <v>43848.6</v>
      </c>
      <c r="L11" s="46">
        <v>93926.1</v>
      </c>
      <c r="M11" s="46">
        <v>93926.1</v>
      </c>
      <c r="N11" s="46">
        <v>93926.1</v>
      </c>
      <c r="O11" s="2" t="s">
        <v>36</v>
      </c>
      <c r="P11" s="2" t="s">
        <v>36</v>
      </c>
      <c r="Q11" s="2" t="s">
        <v>36</v>
      </c>
    </row>
    <row r="12" spans="3:17">
      <c r="C12" s="12"/>
      <c r="D12" s="14">
        <v>2105</v>
      </c>
      <c r="E12" s="6" t="s">
        <v>27</v>
      </c>
      <c r="F12" s="6"/>
      <c r="I12" s="45">
        <v>0</v>
      </c>
      <c r="J12" s="45">
        <v>0</v>
      </c>
      <c r="K12" s="45">
        <v>0</v>
      </c>
      <c r="L12" s="46">
        <v>0</v>
      </c>
      <c r="M12" s="46">
        <v>0</v>
      </c>
      <c r="N12" s="46">
        <v>0</v>
      </c>
      <c r="O12" s="2" t="s">
        <v>36</v>
      </c>
      <c r="P12" s="2" t="s">
        <v>36</v>
      </c>
      <c r="Q12" s="2" t="s">
        <v>36</v>
      </c>
    </row>
    <row r="13" spans="3:17">
      <c r="C13" s="12"/>
      <c r="D13" s="14">
        <v>2106</v>
      </c>
      <c r="E13" s="6" t="s">
        <v>28</v>
      </c>
      <c r="F13" s="6"/>
      <c r="I13" s="45">
        <v>0</v>
      </c>
      <c r="J13" s="45">
        <v>0</v>
      </c>
      <c r="K13" s="45">
        <v>0</v>
      </c>
      <c r="L13" s="46">
        <v>0</v>
      </c>
      <c r="M13" s="46">
        <v>0</v>
      </c>
      <c r="N13" s="46">
        <v>0</v>
      </c>
      <c r="O13" s="2" t="s">
        <v>36</v>
      </c>
      <c r="P13" s="2" t="s">
        <v>36</v>
      </c>
      <c r="Q13" s="2" t="s">
        <v>36</v>
      </c>
    </row>
    <row r="14" spans="3:17">
      <c r="C14" s="12"/>
      <c r="D14" s="14">
        <v>2107</v>
      </c>
      <c r="E14" s="6" t="s">
        <v>29</v>
      </c>
      <c r="F14" s="6"/>
      <c r="I14" s="45">
        <v>36265.5</v>
      </c>
      <c r="J14" s="45">
        <v>6777.4</v>
      </c>
      <c r="K14" s="45">
        <v>6777.4</v>
      </c>
      <c r="L14" s="46">
        <v>38320</v>
      </c>
      <c r="M14" s="46">
        <v>38320</v>
      </c>
      <c r="N14" s="46">
        <v>38320</v>
      </c>
      <c r="O14" s="2" t="s">
        <v>36</v>
      </c>
      <c r="P14" s="2" t="s">
        <v>36</v>
      </c>
      <c r="Q14" s="2" t="s">
        <v>36</v>
      </c>
    </row>
    <row r="15" spans="3:17">
      <c r="C15" s="12"/>
      <c r="D15" s="14">
        <v>2108</v>
      </c>
      <c r="E15" s="6" t="s">
        <v>30</v>
      </c>
      <c r="F15" s="6"/>
      <c r="I15" s="45">
        <v>157603.4</v>
      </c>
      <c r="J15" s="45">
        <v>190587.2</v>
      </c>
      <c r="K15" s="45">
        <v>190587.2</v>
      </c>
      <c r="L15" s="46">
        <v>239496</v>
      </c>
      <c r="M15" s="46">
        <v>252096</v>
      </c>
      <c r="N15" s="46">
        <v>252096</v>
      </c>
      <c r="O15" s="2" t="s">
        <v>36</v>
      </c>
      <c r="P15" s="2" t="s">
        <v>36</v>
      </c>
      <c r="Q15" s="2" t="s">
        <v>36</v>
      </c>
    </row>
    <row r="16" spans="3:17">
      <c r="C16" s="12"/>
      <c r="D16" s="14">
        <v>2109</v>
      </c>
      <c r="E16" s="6" t="s">
        <v>31</v>
      </c>
      <c r="F16" s="6"/>
      <c r="I16" s="45">
        <v>0</v>
      </c>
      <c r="J16" s="45">
        <v>23084875.5</v>
      </c>
      <c r="K16" s="45">
        <v>17000</v>
      </c>
      <c r="L16" s="46">
        <v>16404706.6</v>
      </c>
      <c r="M16" s="46">
        <v>17000</v>
      </c>
      <c r="N16" s="46">
        <v>17000</v>
      </c>
      <c r="O16" s="2" t="s">
        <v>36</v>
      </c>
      <c r="P16" s="2" t="s">
        <v>36</v>
      </c>
      <c r="Q16" s="2" t="s">
        <v>36</v>
      </c>
    </row>
    <row r="17" spans="3:17">
      <c r="C17" s="12"/>
      <c r="D17" s="14">
        <v>212</v>
      </c>
      <c r="E17" s="6" t="s">
        <v>32</v>
      </c>
      <c r="F17" s="6"/>
      <c r="I17" s="45">
        <v>0</v>
      </c>
      <c r="J17" s="45">
        <v>0</v>
      </c>
      <c r="K17" s="45">
        <v>0</v>
      </c>
      <c r="L17" s="46">
        <v>0</v>
      </c>
      <c r="M17" s="46">
        <v>0</v>
      </c>
      <c r="N17" s="46">
        <v>0</v>
      </c>
      <c r="O17" s="2" t="s">
        <v>36</v>
      </c>
      <c r="P17" s="2" t="s">
        <v>36</v>
      </c>
      <c r="Q17" s="2" t="s">
        <v>36</v>
      </c>
    </row>
    <row r="18" spans="3:17">
      <c r="C18" s="12"/>
      <c r="D18" s="14">
        <v>213</v>
      </c>
      <c r="E18" s="6" t="s">
        <v>33</v>
      </c>
      <c r="F18" s="6"/>
      <c r="I18" s="45">
        <v>82975.5</v>
      </c>
      <c r="J18" s="45">
        <v>1373495.9</v>
      </c>
      <c r="K18" s="45">
        <v>8830</v>
      </c>
      <c r="L18" s="46">
        <v>30957</v>
      </c>
      <c r="M18" s="46">
        <v>30957</v>
      </c>
      <c r="N18" s="46">
        <v>30957</v>
      </c>
      <c r="O18" s="2" t="s">
        <v>36</v>
      </c>
      <c r="P18" s="2" t="s">
        <v>36</v>
      </c>
      <c r="Q18" s="2" t="s">
        <v>36</v>
      </c>
    </row>
    <row r="19" spans="3:17">
      <c r="C19" s="12"/>
      <c r="D19" s="14">
        <v>22</v>
      </c>
      <c r="E19" s="6" t="s">
        <v>34</v>
      </c>
      <c r="F19" s="6"/>
      <c r="I19" s="45">
        <v>0</v>
      </c>
      <c r="J19" s="45">
        <v>0</v>
      </c>
      <c r="K19" s="45">
        <v>0</v>
      </c>
      <c r="L19" s="46">
        <v>0</v>
      </c>
      <c r="M19" s="46">
        <v>0</v>
      </c>
      <c r="N19" s="46">
        <v>0</v>
      </c>
      <c r="O19" s="2" t="s">
        <v>36</v>
      </c>
      <c r="P19" s="2" t="s">
        <v>36</v>
      </c>
      <c r="Q19" s="2" t="s">
        <v>36</v>
      </c>
    </row>
    <row r="20" spans="3:17">
      <c r="C20" s="12"/>
      <c r="D20" s="14" t="s">
        <v>40</v>
      </c>
      <c r="E20" s="6" t="s">
        <v>22</v>
      </c>
      <c r="F20" s="6"/>
      <c r="I20" s="45"/>
      <c r="J20" s="45">
        <v>0</v>
      </c>
      <c r="K20" s="45">
        <v>0</v>
      </c>
      <c r="L20" s="46">
        <v>0</v>
      </c>
      <c r="M20" s="46">
        <v>0</v>
      </c>
      <c r="N20" s="46">
        <v>0</v>
      </c>
    </row>
    <row r="21" spans="3:17" ht="15.75" thickBot="1">
      <c r="C21" s="12"/>
      <c r="D21" s="38" t="s">
        <v>46</v>
      </c>
      <c r="E21" s="39"/>
      <c r="F21" s="39"/>
      <c r="G21" s="39"/>
      <c r="H21" s="39"/>
      <c r="I21" s="44">
        <f>SUM(I8:I19)</f>
        <v>808192.1</v>
      </c>
      <c r="J21" s="44">
        <f>SUM(J8:J19)</f>
        <v>25209253.899999999</v>
      </c>
      <c r="K21" s="44">
        <f>SUM(K8:K19)</f>
        <v>776612.5</v>
      </c>
      <c r="L21" s="44">
        <f>SUM(L8:L20)</f>
        <v>17363571.199999999</v>
      </c>
      <c r="M21" s="44">
        <f>SUM(M8:M20)</f>
        <v>988464.6</v>
      </c>
      <c r="N21" s="44">
        <f>SUM(N8:N20)</f>
        <v>988464.6</v>
      </c>
      <c r="O21" s="37"/>
      <c r="P21" s="37"/>
      <c r="Q21" s="37"/>
    </row>
    <row r="22" spans="3:17">
      <c r="C22" s="12"/>
      <c r="D22" s="47"/>
      <c r="E22" s="48"/>
      <c r="F22" s="48"/>
      <c r="G22" s="48"/>
      <c r="H22" s="48"/>
      <c r="I22" s="49"/>
      <c r="J22" s="49"/>
      <c r="K22" s="49"/>
      <c r="L22" s="49"/>
      <c r="M22" s="49"/>
      <c r="N22" s="49"/>
      <c r="O22" s="48"/>
      <c r="P22" s="48"/>
      <c r="Q22" s="48"/>
    </row>
    <row r="23" spans="3:17">
      <c r="C23" s="12"/>
      <c r="D23" s="47" t="s">
        <v>102</v>
      </c>
      <c r="E23" s="48"/>
      <c r="F23" s="48"/>
      <c r="G23" s="48"/>
      <c r="H23" s="48"/>
      <c r="I23" s="49"/>
      <c r="J23" s="49"/>
      <c r="K23" s="49"/>
      <c r="L23" s="49"/>
      <c r="M23" s="49"/>
      <c r="N23" s="49"/>
      <c r="O23" s="48"/>
      <c r="P23" s="48"/>
      <c r="Q23" s="48"/>
    </row>
    <row r="24" spans="3:17">
      <c r="C24" s="12"/>
      <c r="D24" s="4" t="s">
        <v>97</v>
      </c>
      <c r="L24" s="40"/>
    </row>
    <row r="25" spans="3:17">
      <c r="C25" s="12"/>
      <c r="L25" s="40"/>
      <c r="N25" s="5"/>
      <c r="O25" s="2"/>
      <c r="P25" s="2"/>
      <c r="Q25" s="2"/>
    </row>
    <row r="26" spans="3:17">
      <c r="C26" s="12"/>
      <c r="D26" s="34">
        <v>80100</v>
      </c>
      <c r="E26" s="9" t="s">
        <v>35</v>
      </c>
      <c r="F26" s="7"/>
      <c r="L26" s="40"/>
      <c r="N26" s="5"/>
      <c r="O26" s="2"/>
      <c r="P26" s="2"/>
      <c r="Q26" s="2"/>
    </row>
    <row r="27" spans="3:17">
      <c r="C27" s="12"/>
      <c r="D27" s="1">
        <v>80101</v>
      </c>
      <c r="F27" s="1" t="s">
        <v>44</v>
      </c>
      <c r="I27" s="5"/>
      <c r="J27" s="5"/>
      <c r="K27" s="5"/>
      <c r="L27" s="41"/>
      <c r="M27" s="5"/>
      <c r="N27" s="5"/>
      <c r="O27" s="2"/>
      <c r="P27" s="2"/>
      <c r="Q27" s="2"/>
    </row>
    <row r="28" spans="3:17">
      <c r="C28" s="12"/>
      <c r="E28" s="14">
        <v>2101</v>
      </c>
      <c r="F28" s="6" t="s">
        <v>23</v>
      </c>
      <c r="I28" s="45">
        <v>421109.3</v>
      </c>
      <c r="J28" s="45">
        <v>444737.9</v>
      </c>
      <c r="K28" s="45">
        <v>444737.9</v>
      </c>
      <c r="L28" s="46">
        <v>493158.1</v>
      </c>
      <c r="M28" s="46">
        <v>493158.1</v>
      </c>
      <c r="N28" s="46">
        <v>493158.1</v>
      </c>
      <c r="O28" s="2"/>
      <c r="P28" s="2"/>
      <c r="Q28" s="2"/>
    </row>
    <row r="29" spans="3:17">
      <c r="C29" s="12"/>
      <c r="E29" s="14">
        <v>2102</v>
      </c>
      <c r="F29" s="6" t="s">
        <v>24</v>
      </c>
      <c r="I29" s="45">
        <v>44421.599999999999</v>
      </c>
      <c r="J29" s="45">
        <v>48921.1</v>
      </c>
      <c r="K29" s="45">
        <v>48921.1</v>
      </c>
      <c r="L29" s="46">
        <v>54247.4</v>
      </c>
      <c r="M29" s="46">
        <v>54247.4</v>
      </c>
      <c r="N29" s="46">
        <v>54247.4</v>
      </c>
      <c r="O29" s="2"/>
      <c r="P29" s="2"/>
      <c r="Q29" s="2"/>
    </row>
    <row r="30" spans="3:17">
      <c r="C30" s="12"/>
      <c r="E30" s="14">
        <v>2103</v>
      </c>
      <c r="F30" s="6" t="s">
        <v>25</v>
      </c>
      <c r="I30" s="45">
        <v>25014</v>
      </c>
      <c r="J30" s="45">
        <v>15910.3</v>
      </c>
      <c r="K30" s="45">
        <v>15910.3</v>
      </c>
      <c r="L30" s="46">
        <v>8760</v>
      </c>
      <c r="M30" s="46">
        <v>8760</v>
      </c>
      <c r="N30" s="46">
        <v>8760</v>
      </c>
      <c r="O30" s="2"/>
      <c r="P30" s="2"/>
      <c r="Q30" s="2"/>
    </row>
    <row r="31" spans="3:17">
      <c r="C31" s="12"/>
      <c r="E31" s="14">
        <v>2104</v>
      </c>
      <c r="F31" s="6" t="s">
        <v>26</v>
      </c>
      <c r="I31" s="45">
        <v>40802.800000000003</v>
      </c>
      <c r="J31" s="45">
        <v>43948.6</v>
      </c>
      <c r="K31" s="45">
        <v>43848.6</v>
      </c>
      <c r="L31" s="46">
        <v>93926.1</v>
      </c>
      <c r="M31" s="46">
        <v>93926.1</v>
      </c>
      <c r="N31" s="46">
        <v>93926.1</v>
      </c>
      <c r="O31" s="2"/>
      <c r="P31" s="2"/>
      <c r="Q31" s="2"/>
    </row>
    <row r="32" spans="3:17">
      <c r="C32" s="12"/>
      <c r="E32" s="14">
        <v>2105</v>
      </c>
      <c r="F32" s="6" t="s">
        <v>27</v>
      </c>
      <c r="I32" s="45">
        <v>0</v>
      </c>
      <c r="J32" s="45">
        <v>0</v>
      </c>
      <c r="K32" s="45">
        <v>0</v>
      </c>
      <c r="L32" s="46">
        <v>0</v>
      </c>
      <c r="M32" s="46">
        <v>0</v>
      </c>
      <c r="N32" s="46">
        <v>0</v>
      </c>
      <c r="O32" s="2"/>
      <c r="P32" s="2"/>
      <c r="Q32" s="2"/>
    </row>
    <row r="33" spans="3:17">
      <c r="C33" s="12"/>
      <c r="E33" s="14">
        <v>2106</v>
      </c>
      <c r="F33" s="6" t="s">
        <v>28</v>
      </c>
      <c r="I33" s="45">
        <v>0</v>
      </c>
      <c r="J33" s="45">
        <v>0</v>
      </c>
      <c r="K33" s="45">
        <v>0</v>
      </c>
      <c r="L33" s="46">
        <v>0</v>
      </c>
      <c r="M33" s="46">
        <v>0</v>
      </c>
      <c r="N33" s="46">
        <v>0</v>
      </c>
      <c r="O33" s="2"/>
      <c r="P33" s="2"/>
      <c r="Q33" s="2"/>
    </row>
    <row r="34" spans="3:17">
      <c r="C34" s="12"/>
      <c r="E34" s="14">
        <v>2107</v>
      </c>
      <c r="F34" s="6" t="s">
        <v>29</v>
      </c>
      <c r="I34" s="45">
        <v>36265.5</v>
      </c>
      <c r="J34" s="45">
        <v>6777.4</v>
      </c>
      <c r="K34" s="45">
        <v>6777.4</v>
      </c>
      <c r="L34" s="46">
        <v>38320</v>
      </c>
      <c r="M34" s="46">
        <v>38320</v>
      </c>
      <c r="N34" s="46">
        <v>38320</v>
      </c>
      <c r="O34" s="2"/>
      <c r="P34" s="2"/>
      <c r="Q34" s="2"/>
    </row>
    <row r="35" spans="3:17">
      <c r="C35" s="12"/>
      <c r="E35" s="14">
        <v>2108</v>
      </c>
      <c r="F35" s="6" t="s">
        <v>30</v>
      </c>
      <c r="I35" s="45">
        <v>3743.6</v>
      </c>
      <c r="J35" s="45">
        <v>4166.7</v>
      </c>
      <c r="K35" s="45">
        <v>4166.7</v>
      </c>
      <c r="L35" s="46">
        <v>24288.6</v>
      </c>
      <c r="M35" s="46">
        <v>24288.6</v>
      </c>
      <c r="N35" s="46">
        <v>24288.6</v>
      </c>
      <c r="O35" s="2"/>
      <c r="P35" s="2"/>
      <c r="Q35" s="2"/>
    </row>
    <row r="36" spans="3:17">
      <c r="C36" s="12"/>
      <c r="E36" s="14">
        <v>2109</v>
      </c>
      <c r="F36" s="6" t="s">
        <v>31</v>
      </c>
      <c r="I36" s="45">
        <v>0</v>
      </c>
      <c r="J36" s="45">
        <v>17000</v>
      </c>
      <c r="K36" s="45">
        <v>17000</v>
      </c>
      <c r="L36" s="46">
        <v>17000</v>
      </c>
      <c r="M36" s="46">
        <v>17000</v>
      </c>
      <c r="N36" s="46">
        <v>17000</v>
      </c>
      <c r="O36" s="2"/>
      <c r="P36" s="2"/>
      <c r="Q36" s="2"/>
    </row>
    <row r="37" spans="3:17">
      <c r="C37" s="12"/>
      <c r="E37" s="14">
        <v>212</v>
      </c>
      <c r="F37" s="6" t="s">
        <v>32</v>
      </c>
      <c r="I37" s="45">
        <v>0</v>
      </c>
      <c r="J37" s="45">
        <v>0</v>
      </c>
      <c r="K37" s="45">
        <v>0</v>
      </c>
      <c r="L37" s="46">
        <v>0</v>
      </c>
      <c r="M37" s="46">
        <v>0</v>
      </c>
      <c r="N37" s="46">
        <v>0</v>
      </c>
      <c r="O37" s="2"/>
      <c r="P37" s="2"/>
      <c r="Q37" s="2"/>
    </row>
    <row r="38" spans="3:17">
      <c r="C38" s="12"/>
      <c r="E38" s="14">
        <v>213</v>
      </c>
      <c r="F38" s="6" t="s">
        <v>33</v>
      </c>
      <c r="I38" s="45">
        <v>7021.2</v>
      </c>
      <c r="J38" s="45">
        <v>0</v>
      </c>
      <c r="K38" s="45">
        <v>0</v>
      </c>
      <c r="L38" s="46">
        <v>0</v>
      </c>
      <c r="M38" s="46">
        <v>0</v>
      </c>
      <c r="N38" s="46">
        <v>0</v>
      </c>
      <c r="O38" s="2"/>
      <c r="P38" s="2"/>
      <c r="Q38" s="2"/>
    </row>
    <row r="39" spans="3:17">
      <c r="C39" s="12"/>
      <c r="E39" s="14">
        <v>22</v>
      </c>
      <c r="F39" s="6" t="s">
        <v>34</v>
      </c>
      <c r="I39" s="45">
        <v>0</v>
      </c>
      <c r="J39" s="45">
        <v>0</v>
      </c>
      <c r="K39" s="45">
        <v>0</v>
      </c>
      <c r="L39" s="46">
        <v>0</v>
      </c>
      <c r="M39" s="46">
        <v>0</v>
      </c>
      <c r="N39" s="46">
        <v>0</v>
      </c>
      <c r="O39" s="2"/>
      <c r="P39" s="2"/>
      <c r="Q39" s="2"/>
    </row>
    <row r="40" spans="3:17" ht="15.75" thickBot="1">
      <c r="C40" s="12"/>
      <c r="D40" s="38" t="s">
        <v>50</v>
      </c>
      <c r="E40" s="39"/>
      <c r="F40" s="39"/>
      <c r="G40" s="39"/>
      <c r="H40" s="39"/>
      <c r="I40" s="44">
        <f>SUM(I28:I39)</f>
        <v>578377.99999999988</v>
      </c>
      <c r="J40" s="44">
        <f>SUM(J28:J39)</f>
        <v>581462</v>
      </c>
      <c r="K40" s="44">
        <f>SUM(K28:K39)</f>
        <v>581362</v>
      </c>
      <c r="L40" s="44">
        <f>SUM(L28:L39)</f>
        <v>729700.2</v>
      </c>
      <c r="M40" s="44">
        <f>SUM(M28:M39)</f>
        <v>729700.2</v>
      </c>
      <c r="N40" s="44">
        <f>SUM(N28:N39)</f>
        <v>729700.2</v>
      </c>
      <c r="O40" s="37"/>
      <c r="P40" s="37"/>
      <c r="Q40" s="37"/>
    </row>
    <row r="41" spans="3:17">
      <c r="C41" s="12"/>
      <c r="D41" s="50">
        <v>80200</v>
      </c>
      <c r="E41" s="48" t="s">
        <v>112</v>
      </c>
      <c r="F41" s="48"/>
      <c r="G41" s="48"/>
      <c r="H41" s="48"/>
      <c r="I41" s="49"/>
      <c r="J41" s="49"/>
      <c r="K41" s="49"/>
      <c r="L41" s="49"/>
      <c r="M41" s="49"/>
      <c r="N41" s="49"/>
      <c r="O41" s="48"/>
      <c r="P41" s="48"/>
      <c r="Q41" s="48"/>
    </row>
    <row r="42" spans="3:17">
      <c r="C42" s="12"/>
      <c r="D42" s="47">
        <v>80205</v>
      </c>
      <c r="E42" s="48"/>
      <c r="F42" s="48" t="s">
        <v>103</v>
      </c>
      <c r="G42" s="48"/>
      <c r="H42" s="48"/>
      <c r="I42" s="49">
        <v>496</v>
      </c>
      <c r="J42" s="49">
        <v>365</v>
      </c>
      <c r="K42" s="49">
        <v>365</v>
      </c>
      <c r="L42" s="49">
        <v>1920</v>
      </c>
      <c r="M42" s="49">
        <v>14520</v>
      </c>
      <c r="N42" s="49">
        <v>14520</v>
      </c>
      <c r="O42" s="48"/>
      <c r="P42" s="48"/>
      <c r="Q42" s="48"/>
    </row>
    <row r="43" spans="3:17">
      <c r="C43" s="12"/>
      <c r="D43" s="47">
        <v>80224</v>
      </c>
      <c r="E43" s="48"/>
      <c r="F43" s="48" t="s">
        <v>104</v>
      </c>
      <c r="G43" s="48"/>
      <c r="H43" s="48"/>
      <c r="I43" s="49">
        <v>13591.9</v>
      </c>
      <c r="J43" s="49">
        <v>32634</v>
      </c>
      <c r="K43" s="49">
        <v>32634</v>
      </c>
      <c r="L43" s="49">
        <v>46620</v>
      </c>
      <c r="M43" s="49">
        <v>46620</v>
      </c>
      <c r="N43" s="49">
        <v>46620</v>
      </c>
      <c r="O43" s="48"/>
      <c r="P43" s="48"/>
      <c r="Q43" s="48"/>
    </row>
    <row r="44" spans="3:17">
      <c r="C44" s="12"/>
      <c r="D44" s="47">
        <v>80226</v>
      </c>
      <c r="E44" s="48"/>
      <c r="F44" s="48" t="s">
        <v>105</v>
      </c>
      <c r="G44" s="48"/>
      <c r="H44" s="48"/>
      <c r="I44" s="49">
        <v>153363.79999999999</v>
      </c>
      <c r="J44" s="49">
        <v>153421.5</v>
      </c>
      <c r="K44" s="49">
        <v>153421.5</v>
      </c>
      <c r="L44" s="49">
        <v>166667.4</v>
      </c>
      <c r="M44" s="49">
        <v>166667.4</v>
      </c>
      <c r="N44" s="49">
        <v>166667.4</v>
      </c>
      <c r="O44" s="48"/>
      <c r="P44" s="48"/>
      <c r="Q44" s="48"/>
    </row>
    <row r="45" spans="3:17" ht="15.75" thickBot="1">
      <c r="C45" s="12"/>
      <c r="D45" s="38" t="s">
        <v>46</v>
      </c>
      <c r="E45" s="39"/>
      <c r="F45" s="39"/>
      <c r="G45" s="39"/>
      <c r="H45" s="39"/>
      <c r="I45" s="44">
        <f t="shared" ref="I45:N45" si="0">SUM(I42:I44)</f>
        <v>167451.69999999998</v>
      </c>
      <c r="J45" s="44">
        <f t="shared" si="0"/>
        <v>186420.5</v>
      </c>
      <c r="K45" s="44">
        <f t="shared" si="0"/>
        <v>186420.5</v>
      </c>
      <c r="L45" s="44">
        <f t="shared" si="0"/>
        <v>215207.4</v>
      </c>
      <c r="M45" s="44">
        <f t="shared" si="0"/>
        <v>227807.4</v>
      </c>
      <c r="N45" s="44">
        <f t="shared" si="0"/>
        <v>227807.4</v>
      </c>
      <c r="O45" s="37"/>
      <c r="P45" s="37"/>
      <c r="Q45" s="37"/>
    </row>
    <row r="46" spans="3:17">
      <c r="C46" s="12"/>
      <c r="D46" s="47"/>
      <c r="E46" s="48"/>
      <c r="F46" s="48"/>
      <c r="G46" s="48"/>
      <c r="H46" s="48"/>
      <c r="I46" s="49"/>
      <c r="J46" s="49"/>
      <c r="K46" s="49"/>
      <c r="L46" s="49"/>
      <c r="M46" s="49"/>
      <c r="N46" s="49"/>
      <c r="O46" s="48"/>
      <c r="P46" s="48"/>
      <c r="Q46" s="48"/>
    </row>
    <row r="47" spans="3:17">
      <c r="C47" s="12"/>
      <c r="D47" s="50">
        <v>80500</v>
      </c>
      <c r="E47" s="48" t="s">
        <v>107</v>
      </c>
      <c r="F47" s="48"/>
      <c r="G47" s="48"/>
      <c r="H47" s="48"/>
      <c r="I47" s="49"/>
      <c r="J47" s="49"/>
      <c r="K47" s="49"/>
      <c r="L47" s="49"/>
      <c r="M47" s="49"/>
      <c r="N47" s="49"/>
      <c r="O47" s="48"/>
      <c r="P47" s="48"/>
      <c r="Q47" s="48"/>
    </row>
    <row r="48" spans="3:17">
      <c r="C48" s="12"/>
      <c r="D48" s="47">
        <v>80509</v>
      </c>
      <c r="E48" s="48"/>
      <c r="F48" s="48" t="s">
        <v>106</v>
      </c>
      <c r="G48" s="48"/>
      <c r="H48" s="48"/>
      <c r="I48" s="49">
        <v>0</v>
      </c>
      <c r="J48" s="49">
        <v>2160</v>
      </c>
      <c r="K48" s="49">
        <v>2100</v>
      </c>
      <c r="L48" s="49">
        <v>23160</v>
      </c>
      <c r="M48" s="49">
        <v>23160</v>
      </c>
      <c r="N48" s="49">
        <v>23160</v>
      </c>
      <c r="O48" s="48"/>
      <c r="P48" s="48"/>
      <c r="Q48" s="48"/>
    </row>
    <row r="49" spans="3:17" ht="15.75" thickBot="1">
      <c r="C49" s="12"/>
      <c r="D49" s="38" t="s">
        <v>46</v>
      </c>
      <c r="E49" s="39"/>
      <c r="F49" s="39"/>
      <c r="G49" s="39"/>
      <c r="H49" s="39"/>
      <c r="I49" s="44">
        <f t="shared" ref="I49:N49" si="1">SUM(I48)</f>
        <v>0</v>
      </c>
      <c r="J49" s="44">
        <f t="shared" si="1"/>
        <v>2160</v>
      </c>
      <c r="K49" s="44">
        <f t="shared" si="1"/>
        <v>2100</v>
      </c>
      <c r="L49" s="44">
        <f t="shared" si="1"/>
        <v>23160</v>
      </c>
      <c r="M49" s="44">
        <f t="shared" si="1"/>
        <v>23160</v>
      </c>
      <c r="N49" s="44">
        <f t="shared" si="1"/>
        <v>23160</v>
      </c>
      <c r="O49" s="37"/>
      <c r="P49" s="37"/>
      <c r="Q49" s="37"/>
    </row>
    <row r="50" spans="3:17">
      <c r="C50" s="12"/>
      <c r="D50" s="47"/>
      <c r="E50" s="48"/>
      <c r="F50" s="48"/>
      <c r="G50" s="48"/>
      <c r="H50" s="48"/>
      <c r="I50" s="49"/>
      <c r="J50" s="49"/>
      <c r="K50" s="49"/>
      <c r="L50" s="49"/>
      <c r="M50" s="49"/>
      <c r="N50" s="49"/>
      <c r="O50" s="48"/>
      <c r="P50" s="48"/>
      <c r="Q50" s="48"/>
    </row>
    <row r="51" spans="3:17">
      <c r="C51" s="12"/>
      <c r="D51" s="34">
        <v>80800</v>
      </c>
      <c r="E51" s="9" t="s">
        <v>113</v>
      </c>
      <c r="I51" s="45"/>
      <c r="J51" s="45"/>
      <c r="K51" s="45"/>
      <c r="L51" s="46"/>
      <c r="M51" s="45"/>
      <c r="N51" s="51"/>
      <c r="O51" s="2" t="s">
        <v>36</v>
      </c>
      <c r="P51" s="2" t="s">
        <v>36</v>
      </c>
      <c r="Q51" s="2" t="s">
        <v>36</v>
      </c>
    </row>
    <row r="52" spans="3:17">
      <c r="C52" s="12"/>
      <c r="D52" s="56">
        <v>80802</v>
      </c>
      <c r="E52" s="55"/>
      <c r="F52" s="55" t="s">
        <v>114</v>
      </c>
      <c r="G52" s="57"/>
      <c r="H52" s="57"/>
      <c r="I52" s="58">
        <v>62362.5</v>
      </c>
      <c r="J52" s="58">
        <v>6730</v>
      </c>
      <c r="K52" s="58">
        <v>6730</v>
      </c>
      <c r="L52" s="59">
        <v>7797</v>
      </c>
      <c r="M52" s="59">
        <v>7797</v>
      </c>
      <c r="N52" s="59">
        <v>7797</v>
      </c>
      <c r="O52" s="2"/>
      <c r="P52" s="2"/>
      <c r="Q52" s="2"/>
    </row>
    <row r="53" spans="3:17" ht="15.75" thickBot="1">
      <c r="C53" s="12"/>
      <c r="D53" s="38" t="s">
        <v>50</v>
      </c>
      <c r="E53" s="39"/>
      <c r="F53" s="39"/>
      <c r="G53" s="39"/>
      <c r="H53" s="39"/>
      <c r="I53" s="44">
        <f t="shared" ref="I53:N53" si="2">SUM(I52:I52)</f>
        <v>62362.5</v>
      </c>
      <c r="J53" s="44">
        <f t="shared" si="2"/>
        <v>6730</v>
      </c>
      <c r="K53" s="44">
        <f t="shared" si="2"/>
        <v>6730</v>
      </c>
      <c r="L53" s="44">
        <f t="shared" si="2"/>
        <v>7797</v>
      </c>
      <c r="M53" s="44">
        <f t="shared" si="2"/>
        <v>7797</v>
      </c>
      <c r="N53" s="44">
        <f t="shared" si="2"/>
        <v>7797</v>
      </c>
      <c r="O53" s="37"/>
      <c r="P53" s="37"/>
      <c r="Q53" s="37"/>
    </row>
    <row r="54" spans="3:17">
      <c r="C54" s="12"/>
      <c r="D54" s="47"/>
      <c r="E54" s="48"/>
      <c r="F54" s="48"/>
      <c r="G54" s="48"/>
      <c r="H54" s="48"/>
      <c r="I54" s="49"/>
      <c r="J54" s="49"/>
      <c r="K54" s="49"/>
      <c r="L54" s="49"/>
      <c r="M54" s="49"/>
      <c r="N54" s="49"/>
      <c r="O54" s="48"/>
      <c r="P54" s="48"/>
      <c r="Q54" s="48"/>
    </row>
    <row r="55" spans="3:17">
      <c r="C55" s="12"/>
      <c r="D55" s="34">
        <v>81500</v>
      </c>
      <c r="E55" s="9" t="s">
        <v>108</v>
      </c>
      <c r="I55" s="45"/>
      <c r="J55" s="45"/>
      <c r="K55" s="45"/>
      <c r="L55" s="46"/>
      <c r="M55" s="45"/>
      <c r="N55" s="51"/>
      <c r="O55" s="2" t="s">
        <v>36</v>
      </c>
      <c r="P55" s="2" t="s">
        <v>36</v>
      </c>
      <c r="Q55" s="2" t="s">
        <v>36</v>
      </c>
    </row>
    <row r="56" spans="3:17">
      <c r="C56" s="12"/>
      <c r="D56" s="56">
        <v>81501</v>
      </c>
      <c r="E56" s="55"/>
      <c r="F56" s="55" t="s">
        <v>111</v>
      </c>
      <c r="G56" s="57"/>
      <c r="H56" s="57"/>
      <c r="I56" s="58">
        <v>0</v>
      </c>
      <c r="J56" s="58">
        <v>0</v>
      </c>
      <c r="K56" s="58">
        <v>0</v>
      </c>
      <c r="L56" s="59">
        <v>16387706.6</v>
      </c>
      <c r="M56" s="58">
        <v>0</v>
      </c>
      <c r="N56" s="60">
        <v>0</v>
      </c>
      <c r="O56" s="2"/>
      <c r="P56" s="2"/>
      <c r="Q56" s="2"/>
    </row>
    <row r="57" spans="3:17">
      <c r="D57" s="33">
        <v>81502</v>
      </c>
      <c r="F57" s="7" t="s">
        <v>109</v>
      </c>
      <c r="G57" s="7"/>
      <c r="I57" s="52">
        <v>0</v>
      </c>
      <c r="J57" s="52">
        <v>16453912.800000001</v>
      </c>
      <c r="K57" s="52">
        <v>0</v>
      </c>
      <c r="L57" s="53">
        <v>0</v>
      </c>
      <c r="M57" s="52">
        <v>0</v>
      </c>
      <c r="N57" s="54">
        <v>0</v>
      </c>
      <c r="O57" s="2" t="s">
        <v>36</v>
      </c>
      <c r="P57" s="2" t="s">
        <v>36</v>
      </c>
      <c r="Q57" s="2" t="s">
        <v>36</v>
      </c>
    </row>
    <row r="58" spans="3:17">
      <c r="D58" s="33">
        <v>81503</v>
      </c>
      <c r="F58" s="7" t="s">
        <v>110</v>
      </c>
      <c r="G58" s="7"/>
      <c r="I58" s="52">
        <v>0</v>
      </c>
      <c r="J58" s="52">
        <v>6613962.7000000002</v>
      </c>
      <c r="K58" s="52">
        <v>0</v>
      </c>
      <c r="L58" s="53">
        <v>0</v>
      </c>
      <c r="M58" s="52">
        <v>0</v>
      </c>
      <c r="N58" s="54">
        <v>0</v>
      </c>
      <c r="O58" s="2" t="s">
        <v>36</v>
      </c>
      <c r="P58" s="2" t="s">
        <v>36</v>
      </c>
      <c r="Q58" s="2" t="s">
        <v>36</v>
      </c>
    </row>
    <row r="59" spans="3:17">
      <c r="D59" s="33">
        <v>81504</v>
      </c>
      <c r="F59" s="7" t="s">
        <v>185</v>
      </c>
      <c r="G59" s="7"/>
      <c r="I59" s="52">
        <v>0</v>
      </c>
      <c r="J59" s="52">
        <v>1364605.9</v>
      </c>
      <c r="K59" s="52">
        <v>0</v>
      </c>
      <c r="L59" s="53">
        <v>0</v>
      </c>
      <c r="M59" s="52">
        <v>0</v>
      </c>
      <c r="N59" s="159">
        <v>0</v>
      </c>
      <c r="O59" s="2"/>
      <c r="P59" s="2"/>
      <c r="Q59" s="2"/>
    </row>
    <row r="60" spans="3:17" ht="15.75" thickBot="1">
      <c r="C60" s="12"/>
      <c r="D60" s="38" t="s">
        <v>50</v>
      </c>
      <c r="E60" s="39"/>
      <c r="F60" s="39"/>
      <c r="G60" s="39"/>
      <c r="H60" s="39"/>
      <c r="I60" s="44">
        <f t="shared" ref="I60" si="3">SUM(I56:I58)</f>
        <v>0</v>
      </c>
      <c r="J60" s="44">
        <f>SUM(J56:J59)</f>
        <v>24432481.399999999</v>
      </c>
      <c r="K60" s="44">
        <f>SUM(K56:K59)</f>
        <v>0</v>
      </c>
      <c r="L60" s="44">
        <f t="shared" ref="L60:N60" si="4">SUM(L56:L59)</f>
        <v>16387706.6</v>
      </c>
      <c r="M60" s="44">
        <f t="shared" si="4"/>
        <v>0</v>
      </c>
      <c r="N60" s="44">
        <f t="shared" si="4"/>
        <v>0</v>
      </c>
      <c r="O60" s="37"/>
      <c r="P60" s="37"/>
      <c r="Q60" s="37"/>
    </row>
    <row r="61" spans="3:17">
      <c r="C61" s="12"/>
      <c r="D61" s="47"/>
      <c r="E61" s="48"/>
      <c r="F61" s="48"/>
      <c r="G61" s="48"/>
      <c r="H61" s="48"/>
      <c r="I61" s="49"/>
      <c r="J61" s="49"/>
      <c r="K61" s="49"/>
      <c r="L61" s="49"/>
      <c r="M61" s="49"/>
      <c r="N61" s="49"/>
      <c r="O61" s="48"/>
      <c r="P61" s="48"/>
      <c r="Q61" s="48"/>
    </row>
    <row r="62" spans="3:17">
      <c r="C62" s="12"/>
      <c r="D62" s="47"/>
      <c r="E62" s="48"/>
      <c r="F62" s="48"/>
      <c r="G62" s="48"/>
      <c r="H62" s="48"/>
      <c r="I62" s="49"/>
      <c r="J62" s="49"/>
      <c r="K62" s="49"/>
      <c r="L62" s="49"/>
      <c r="M62" s="49"/>
      <c r="N62" s="49"/>
      <c r="O62" s="48"/>
      <c r="P62" s="48"/>
      <c r="Q62" s="48"/>
    </row>
    <row r="63" spans="3:17">
      <c r="C63" s="12"/>
      <c r="D63" s="4" t="s">
        <v>51</v>
      </c>
      <c r="J63" s="5"/>
      <c r="K63" s="5"/>
      <c r="L63" s="41"/>
      <c r="M63" s="5"/>
      <c r="N63" s="24"/>
      <c r="O63" s="2" t="s">
        <v>36</v>
      </c>
      <c r="P63" s="2" t="s">
        <v>36</v>
      </c>
      <c r="Q63" s="2" t="s">
        <v>36</v>
      </c>
    </row>
    <row r="64" spans="3:17">
      <c r="C64" s="12"/>
      <c r="D64" s="2">
        <v>31</v>
      </c>
      <c r="E64" s="6" t="s">
        <v>13</v>
      </c>
      <c r="F64" s="6"/>
      <c r="G64" s="6"/>
      <c r="I64" s="45">
        <f>I40+I45+I49+I53+I60</f>
        <v>808192.19999999984</v>
      </c>
      <c r="J64" s="45">
        <f>J40+J45+J49+J53+J60</f>
        <v>25209253.899999999</v>
      </c>
      <c r="K64" s="45">
        <f>K40+K45+K49+K53+K60</f>
        <v>776612.5</v>
      </c>
      <c r="L64" s="45">
        <f>L40+L45+L49+L53+L60</f>
        <v>17363571.199999999</v>
      </c>
      <c r="M64" s="45">
        <f>M40+M45+M49+M53+M60</f>
        <v>988464.6</v>
      </c>
      <c r="N64" s="45">
        <f>N40+N45+N49+N53+N60</f>
        <v>988464.6</v>
      </c>
      <c r="O64" s="2" t="s">
        <v>36</v>
      </c>
      <c r="P64" s="2" t="s">
        <v>36</v>
      </c>
      <c r="Q64" s="2" t="s">
        <v>36</v>
      </c>
    </row>
    <row r="65" spans="3:17">
      <c r="C65" s="12"/>
      <c r="D65" s="2">
        <v>310003</v>
      </c>
      <c r="E65" s="6"/>
      <c r="F65" s="6"/>
      <c r="G65" s="6" t="s">
        <v>14</v>
      </c>
      <c r="J65" s="5"/>
      <c r="K65" s="5"/>
      <c r="L65" s="41"/>
      <c r="M65" s="5"/>
      <c r="N65" s="24"/>
      <c r="O65" s="2" t="s">
        <v>36</v>
      </c>
      <c r="P65" s="2" t="s">
        <v>36</v>
      </c>
      <c r="Q65" s="2" t="s">
        <v>36</v>
      </c>
    </row>
    <row r="66" spans="3:17">
      <c r="C66" s="12"/>
      <c r="D66" s="2">
        <v>310002</v>
      </c>
      <c r="E66" s="6"/>
      <c r="F66" s="6"/>
      <c r="G66" s="6" t="s">
        <v>16</v>
      </c>
      <c r="J66" s="5"/>
      <c r="K66" s="5"/>
      <c r="L66" s="41"/>
      <c r="M66" s="5"/>
      <c r="N66" s="24"/>
      <c r="O66" s="2" t="s">
        <v>36</v>
      </c>
      <c r="P66" s="2" t="s">
        <v>36</v>
      </c>
      <c r="Q66" s="2" t="s">
        <v>36</v>
      </c>
    </row>
    <row r="67" spans="3:17">
      <c r="C67" s="12"/>
      <c r="D67" s="2">
        <v>32</v>
      </c>
      <c r="E67" s="6" t="s">
        <v>15</v>
      </c>
      <c r="F67" s="6"/>
      <c r="G67" s="6"/>
      <c r="J67" s="5"/>
      <c r="K67" s="5"/>
      <c r="L67" s="41"/>
      <c r="M67" s="5"/>
      <c r="N67" s="24"/>
      <c r="O67" s="2" t="s">
        <v>36</v>
      </c>
      <c r="P67" s="2" t="s">
        <v>36</v>
      </c>
      <c r="Q67" s="2" t="s">
        <v>36</v>
      </c>
    </row>
    <row r="68" spans="3:17">
      <c r="C68" s="12"/>
      <c r="D68" s="2">
        <v>33</v>
      </c>
      <c r="E68" s="6" t="s">
        <v>17</v>
      </c>
      <c r="F68" s="6"/>
      <c r="G68" s="6"/>
      <c r="J68" s="5"/>
      <c r="K68" s="5"/>
      <c r="L68" s="41"/>
      <c r="M68" s="5"/>
      <c r="N68" s="24"/>
      <c r="O68" s="2" t="s">
        <v>36</v>
      </c>
      <c r="P68" s="2" t="s">
        <v>36</v>
      </c>
      <c r="Q68" s="2" t="s">
        <v>36</v>
      </c>
    </row>
    <row r="69" spans="3:17">
      <c r="C69" s="12"/>
      <c r="D69" s="2">
        <v>35</v>
      </c>
      <c r="E69" s="6" t="s">
        <v>18</v>
      </c>
      <c r="F69" s="6"/>
      <c r="G69" s="6"/>
      <c r="J69" s="5"/>
      <c r="K69" s="5"/>
      <c r="L69" s="41"/>
      <c r="M69" s="5"/>
      <c r="N69" s="24"/>
      <c r="O69" s="2" t="s">
        <v>36</v>
      </c>
      <c r="P69" s="2" t="s">
        <v>36</v>
      </c>
      <c r="Q69" s="2" t="s">
        <v>36</v>
      </c>
    </row>
    <row r="70" spans="3:17">
      <c r="C70" s="12"/>
      <c r="D70" s="2">
        <v>36</v>
      </c>
      <c r="E70" s="6" t="s">
        <v>19</v>
      </c>
      <c r="F70" s="6"/>
      <c r="G70" s="6"/>
      <c r="J70" s="5"/>
      <c r="K70" s="5"/>
      <c r="L70" s="41"/>
      <c r="M70" s="5"/>
      <c r="N70" s="24"/>
      <c r="O70" s="2" t="s">
        <v>36</v>
      </c>
      <c r="P70" s="2" t="s">
        <v>36</v>
      </c>
      <c r="Q70" s="2" t="s">
        <v>36</v>
      </c>
    </row>
    <row r="71" spans="3:17">
      <c r="C71" s="12"/>
      <c r="D71" s="2">
        <v>37</v>
      </c>
      <c r="E71" s="6" t="s">
        <v>20</v>
      </c>
      <c r="F71" s="6"/>
      <c r="G71" s="6"/>
      <c r="J71" s="5"/>
      <c r="K71" s="5"/>
      <c r="L71" s="41"/>
      <c r="M71" s="5"/>
      <c r="N71" s="24"/>
      <c r="O71" s="2" t="s">
        <v>36</v>
      </c>
      <c r="P71" s="2" t="s">
        <v>36</v>
      </c>
      <c r="Q71" s="2" t="s">
        <v>36</v>
      </c>
    </row>
    <row r="72" spans="3:17" ht="15.75" thickBot="1">
      <c r="C72" s="12"/>
      <c r="D72" s="38" t="s">
        <v>37</v>
      </c>
      <c r="E72" s="39"/>
      <c r="F72" s="39"/>
      <c r="G72" s="39"/>
      <c r="H72" s="39"/>
      <c r="I72" s="44">
        <f t="shared" ref="I72:N72" si="5">SUM(I64:I71)</f>
        <v>808192.19999999984</v>
      </c>
      <c r="J72" s="44">
        <f t="shared" si="5"/>
        <v>25209253.899999999</v>
      </c>
      <c r="K72" s="44">
        <f t="shared" si="5"/>
        <v>776612.5</v>
      </c>
      <c r="L72" s="44">
        <f t="shared" si="5"/>
        <v>17363571.199999999</v>
      </c>
      <c r="M72" s="44">
        <f t="shared" si="5"/>
        <v>988464.6</v>
      </c>
      <c r="N72" s="44">
        <f t="shared" si="5"/>
        <v>988464.6</v>
      </c>
      <c r="O72" s="36"/>
      <c r="P72" s="36"/>
      <c r="Q72" s="36"/>
    </row>
    <row r="73" spans="3:17">
      <c r="C73" s="12"/>
      <c r="D73" s="31"/>
      <c r="E73" s="5"/>
      <c r="F73" s="5"/>
      <c r="G73" s="5"/>
      <c r="H73" s="5"/>
      <c r="I73" s="32"/>
      <c r="J73" s="32"/>
      <c r="K73" s="32"/>
      <c r="L73" s="32"/>
      <c r="M73" s="32"/>
      <c r="N73" s="32"/>
      <c r="O73" s="5"/>
      <c r="P73" s="5"/>
      <c r="Q73" s="5"/>
    </row>
    <row r="74" spans="3:17">
      <c r="C74" s="12"/>
      <c r="D74" s="17" t="s">
        <v>54</v>
      </c>
      <c r="E74" s="18"/>
      <c r="F74" s="18"/>
      <c r="G74" s="18"/>
      <c r="H74" s="18"/>
      <c r="I74" s="30"/>
      <c r="J74" s="30"/>
      <c r="K74" s="30"/>
      <c r="L74" s="30"/>
      <c r="M74" s="30"/>
      <c r="N74" s="30"/>
      <c r="O74" s="30"/>
      <c r="P74" s="30"/>
      <c r="Q74" s="30"/>
    </row>
    <row r="75" spans="3:17">
      <c r="C75" s="12"/>
      <c r="D75" s="189" t="s">
        <v>47</v>
      </c>
      <c r="E75" s="189"/>
      <c r="F75" s="189"/>
      <c r="G75" s="189"/>
      <c r="H75" s="8"/>
      <c r="I75" s="19">
        <v>0</v>
      </c>
      <c r="J75" s="19">
        <v>0</v>
      </c>
      <c r="K75" s="19">
        <v>0</v>
      </c>
      <c r="L75" s="19">
        <v>0</v>
      </c>
      <c r="M75" s="19">
        <v>0</v>
      </c>
      <c r="N75" s="26">
        <v>0</v>
      </c>
      <c r="O75" s="19" t="s">
        <v>41</v>
      </c>
      <c r="P75" s="19" t="s">
        <v>41</v>
      </c>
      <c r="Q75" s="19" t="s">
        <v>41</v>
      </c>
    </row>
    <row r="76" spans="3:17">
      <c r="C76" s="12"/>
      <c r="D76" s="190" t="s">
        <v>48</v>
      </c>
      <c r="E76" s="190"/>
      <c r="F76" s="190"/>
      <c r="G76" s="190"/>
      <c r="H76" s="8"/>
      <c r="I76" s="19">
        <v>2</v>
      </c>
      <c r="J76" s="19">
        <v>2</v>
      </c>
      <c r="K76" s="19">
        <v>2</v>
      </c>
      <c r="L76" s="19">
        <v>2</v>
      </c>
      <c r="M76" s="19">
        <v>2</v>
      </c>
      <c r="N76" s="27">
        <v>2</v>
      </c>
      <c r="O76" s="19" t="s">
        <v>41</v>
      </c>
      <c r="P76" s="19" t="s">
        <v>41</v>
      </c>
      <c r="Q76" s="19" t="s">
        <v>41</v>
      </c>
    </row>
    <row r="77" spans="3:17">
      <c r="C77" s="12"/>
      <c r="D77" s="190" t="s">
        <v>49</v>
      </c>
      <c r="E77" s="190"/>
      <c r="F77" s="190"/>
      <c r="G77" s="190"/>
      <c r="H77" s="8"/>
      <c r="I77" s="19">
        <v>19</v>
      </c>
      <c r="J77" s="19">
        <v>19</v>
      </c>
      <c r="K77" s="19">
        <v>19</v>
      </c>
      <c r="L77" s="19">
        <v>19</v>
      </c>
      <c r="M77" s="19">
        <v>19</v>
      </c>
      <c r="N77" s="27">
        <v>19</v>
      </c>
      <c r="O77" s="19" t="s">
        <v>41</v>
      </c>
      <c r="P77" s="19" t="s">
        <v>41</v>
      </c>
      <c r="Q77" s="19" t="s">
        <v>41</v>
      </c>
    </row>
    <row r="78" spans="3:17">
      <c r="C78" s="12"/>
      <c r="D78" s="190" t="s">
        <v>98</v>
      </c>
      <c r="E78" s="190"/>
      <c r="F78" s="190"/>
      <c r="G78" s="190"/>
      <c r="I78" s="19">
        <v>14</v>
      </c>
      <c r="J78" s="19">
        <v>9</v>
      </c>
      <c r="K78" s="19">
        <v>15</v>
      </c>
      <c r="L78" s="19">
        <v>15</v>
      </c>
      <c r="M78" s="19">
        <v>15</v>
      </c>
      <c r="N78" s="27">
        <v>15</v>
      </c>
      <c r="O78" s="19" t="s">
        <v>41</v>
      </c>
      <c r="P78" s="19" t="s">
        <v>41</v>
      </c>
      <c r="Q78" s="19" t="s">
        <v>41</v>
      </c>
    </row>
    <row r="79" spans="3:17">
      <c r="C79" s="12"/>
      <c r="D79" s="190" t="s">
        <v>99</v>
      </c>
      <c r="E79" s="190"/>
      <c r="F79" s="190"/>
      <c r="G79" s="190"/>
      <c r="I79" s="19">
        <v>0</v>
      </c>
      <c r="J79" s="19">
        <v>6</v>
      </c>
      <c r="K79" s="19">
        <v>0</v>
      </c>
      <c r="L79" s="19">
        <v>0</v>
      </c>
      <c r="M79" s="19">
        <v>0</v>
      </c>
      <c r="N79" s="27">
        <v>0</v>
      </c>
      <c r="O79" s="19" t="s">
        <v>41</v>
      </c>
      <c r="P79" s="19" t="s">
        <v>41</v>
      </c>
      <c r="Q79" s="19" t="s">
        <v>41</v>
      </c>
    </row>
    <row r="80" spans="3:17" ht="15.75" thickBot="1">
      <c r="C80" s="12"/>
      <c r="D80" s="15" t="s">
        <v>52</v>
      </c>
      <c r="E80" s="16"/>
      <c r="F80" s="16"/>
      <c r="G80" s="16"/>
      <c r="H80" s="16"/>
      <c r="I80" s="61">
        <f t="shared" ref="I80:N80" si="6">SUM(I75:I79)</f>
        <v>35</v>
      </c>
      <c r="J80" s="61">
        <f t="shared" si="6"/>
        <v>36</v>
      </c>
      <c r="K80" s="61">
        <f t="shared" si="6"/>
        <v>36</v>
      </c>
      <c r="L80" s="61">
        <f t="shared" si="6"/>
        <v>36</v>
      </c>
      <c r="M80" s="61">
        <f t="shared" si="6"/>
        <v>36</v>
      </c>
      <c r="N80" s="61">
        <f t="shared" si="6"/>
        <v>36</v>
      </c>
      <c r="O80" s="3"/>
      <c r="P80" s="3"/>
      <c r="Q80" s="3"/>
    </row>
    <row r="81" spans="3:17">
      <c r="C81" s="12"/>
      <c r="D81" s="28"/>
      <c r="E81" s="28"/>
      <c r="F81" s="28"/>
      <c r="G81" s="28"/>
      <c r="I81" s="19"/>
      <c r="J81" s="19"/>
      <c r="K81" s="19"/>
      <c r="L81" s="42"/>
      <c r="M81" s="19"/>
      <c r="N81" s="29"/>
      <c r="O81" s="19"/>
      <c r="P81" s="19"/>
      <c r="Q81" s="19"/>
    </row>
    <row r="82" spans="3:17">
      <c r="C82" s="12"/>
      <c r="D82" s="4" t="s">
        <v>55</v>
      </c>
      <c r="L82" s="40"/>
    </row>
    <row r="83" spans="3:17">
      <c r="C83" s="12"/>
      <c r="D83" s="78" t="s">
        <v>115</v>
      </c>
      <c r="E83" s="79"/>
      <c r="F83" s="79"/>
      <c r="G83" s="79" t="s">
        <v>116</v>
      </c>
      <c r="H83" s="79"/>
      <c r="I83" s="80">
        <v>1</v>
      </c>
      <c r="J83" s="80">
        <v>1</v>
      </c>
      <c r="K83" s="80">
        <v>1</v>
      </c>
      <c r="L83" s="160">
        <v>1</v>
      </c>
      <c r="M83" s="80">
        <v>1</v>
      </c>
      <c r="N83" s="81">
        <v>1</v>
      </c>
      <c r="O83" s="80"/>
      <c r="P83" s="80"/>
      <c r="Q83" s="81"/>
    </row>
    <row r="84" spans="3:17">
      <c r="C84" s="12"/>
      <c r="D84" s="82" t="s">
        <v>117</v>
      </c>
      <c r="E84" s="5"/>
      <c r="F84" s="5"/>
      <c r="G84" s="5" t="s">
        <v>118</v>
      </c>
      <c r="H84" s="5"/>
      <c r="I84" s="70">
        <v>1</v>
      </c>
      <c r="J84" s="70">
        <v>1</v>
      </c>
      <c r="K84" s="70">
        <v>1</v>
      </c>
      <c r="L84" s="161">
        <v>1</v>
      </c>
      <c r="M84" s="70">
        <v>1</v>
      </c>
      <c r="N84" s="25">
        <v>1</v>
      </c>
      <c r="O84" s="70"/>
      <c r="P84" s="70"/>
      <c r="Q84" s="25"/>
    </row>
    <row r="85" spans="3:17" ht="15.75" thickBot="1">
      <c r="C85" s="12"/>
      <c r="D85" s="83" t="s">
        <v>42</v>
      </c>
      <c r="E85" s="39"/>
      <c r="F85" s="39"/>
      <c r="G85" s="39"/>
      <c r="H85" s="39"/>
      <c r="I85" s="162">
        <f t="shared" ref="I85:N85" si="7">SUM(I83:I84)</f>
        <v>2</v>
      </c>
      <c r="J85" s="162">
        <f t="shared" si="7"/>
        <v>2</v>
      </c>
      <c r="K85" s="162">
        <f t="shared" si="7"/>
        <v>2</v>
      </c>
      <c r="L85" s="162">
        <f t="shared" si="7"/>
        <v>2</v>
      </c>
      <c r="M85" s="162">
        <f t="shared" si="7"/>
        <v>2</v>
      </c>
      <c r="N85" s="162">
        <f t="shared" si="7"/>
        <v>2</v>
      </c>
      <c r="O85" s="37"/>
      <c r="P85" s="37"/>
      <c r="Q85" s="84"/>
    </row>
    <row r="86" spans="3:17">
      <c r="C86" s="12"/>
      <c r="D86" s="31"/>
      <c r="E86" s="5"/>
      <c r="F86" s="5"/>
      <c r="G86" s="5"/>
      <c r="H86" s="5"/>
      <c r="I86" s="163"/>
      <c r="J86" s="163"/>
      <c r="K86" s="163"/>
      <c r="L86" s="163"/>
      <c r="M86" s="163"/>
      <c r="N86" s="163"/>
      <c r="O86" s="5"/>
      <c r="P86" s="5"/>
      <c r="Q86" s="5"/>
    </row>
    <row r="87" spans="3:17">
      <c r="C87" s="12"/>
      <c r="D87" s="31"/>
      <c r="E87" s="5"/>
      <c r="F87" s="5"/>
      <c r="G87" s="5"/>
      <c r="H87" s="5"/>
      <c r="I87" s="163"/>
      <c r="J87" s="163"/>
      <c r="K87" s="163"/>
      <c r="L87" s="163"/>
      <c r="M87" s="163"/>
      <c r="N87" s="163"/>
      <c r="O87" s="5"/>
      <c r="P87" s="5"/>
      <c r="Q87" s="5"/>
    </row>
    <row r="88" spans="3:17">
      <c r="C88" s="12"/>
      <c r="D88" s="31"/>
      <c r="E88" s="5"/>
      <c r="F88" s="5"/>
      <c r="G88" s="5"/>
      <c r="H88" s="5"/>
      <c r="I88" s="32"/>
      <c r="J88" s="32"/>
      <c r="K88" s="32"/>
      <c r="L88" s="32"/>
      <c r="M88" s="32"/>
      <c r="N88" s="32"/>
      <c r="O88" s="5"/>
      <c r="P88" s="5"/>
      <c r="Q88" s="5"/>
    </row>
    <row r="89" spans="3:17">
      <c r="C89" s="12"/>
      <c r="D89" s="31"/>
      <c r="E89" s="5"/>
      <c r="F89" s="5"/>
      <c r="G89" s="5"/>
      <c r="H89" s="5"/>
      <c r="I89" s="32"/>
      <c r="J89" s="32"/>
      <c r="K89" s="32"/>
      <c r="L89" s="32"/>
      <c r="M89" s="32"/>
      <c r="N89" s="32"/>
      <c r="O89" s="5"/>
      <c r="P89" s="5"/>
      <c r="Q89" s="5"/>
    </row>
    <row r="90" spans="3:17">
      <c r="C90" s="12"/>
      <c r="D90" s="31"/>
      <c r="E90" s="5"/>
      <c r="F90" s="5"/>
      <c r="G90" s="5"/>
      <c r="H90" s="5"/>
      <c r="I90" s="32"/>
      <c r="J90" s="32"/>
      <c r="K90" s="32"/>
      <c r="L90" s="32"/>
      <c r="M90" s="32"/>
      <c r="N90" s="32"/>
      <c r="O90" s="5"/>
      <c r="P90" s="5"/>
      <c r="Q90" s="5"/>
    </row>
    <row r="91" spans="3:17" ht="24" customHeight="1">
      <c r="C91" s="12"/>
      <c r="D91" s="85" t="s">
        <v>56</v>
      </c>
    </row>
    <row r="92" spans="3:17" ht="24" customHeight="1">
      <c r="C92" s="12"/>
      <c r="D92" s="85"/>
    </row>
    <row r="93" spans="3:17" ht="15" customHeight="1">
      <c r="C93" s="12"/>
      <c r="D93" s="158"/>
      <c r="E93" s="68" t="s">
        <v>39</v>
      </c>
      <c r="F93" s="68"/>
      <c r="G93" s="68"/>
      <c r="I93" s="72">
        <v>2015</v>
      </c>
      <c r="J93" s="194">
        <v>2016</v>
      </c>
      <c r="K93" s="194"/>
      <c r="L93" s="194">
        <v>2017</v>
      </c>
      <c r="M93" s="194"/>
      <c r="N93" s="96">
        <v>2018</v>
      </c>
      <c r="O93" s="96">
        <v>2019</v>
      </c>
      <c r="P93" s="70"/>
      <c r="Q93" s="70"/>
    </row>
    <row r="94" spans="3:17" ht="44.25" customHeight="1">
      <c r="C94" s="12"/>
      <c r="D94" s="67"/>
      <c r="E94" s="193" t="s">
        <v>130</v>
      </c>
      <c r="F94" s="193"/>
      <c r="G94" s="193"/>
      <c r="H94" s="68"/>
      <c r="I94" s="157" t="s">
        <v>139</v>
      </c>
      <c r="J94" s="157" t="s">
        <v>137</v>
      </c>
      <c r="K94" s="157" t="s">
        <v>190</v>
      </c>
      <c r="L94" s="157" t="s">
        <v>137</v>
      </c>
      <c r="M94" s="157" t="s">
        <v>138</v>
      </c>
      <c r="N94" s="157" t="s">
        <v>137</v>
      </c>
      <c r="O94" s="95" t="s">
        <v>137</v>
      </c>
      <c r="P94" s="70"/>
      <c r="Q94" s="70"/>
    </row>
    <row r="95" spans="3:17">
      <c r="C95" s="12"/>
      <c r="D95" s="204" t="s">
        <v>122</v>
      </c>
      <c r="E95" s="204"/>
      <c r="F95" s="204"/>
      <c r="G95" s="204"/>
      <c r="H95" s="204"/>
      <c r="I95" s="204"/>
      <c r="J95" s="204"/>
      <c r="K95" s="204"/>
      <c r="L95" s="204"/>
      <c r="M95" s="204"/>
      <c r="N95" s="68"/>
      <c r="O95" s="68"/>
      <c r="P95" s="5"/>
      <c r="Q95" s="5"/>
    </row>
    <row r="96" spans="3:17">
      <c r="C96" s="12"/>
      <c r="D96" s="205" t="s">
        <v>123</v>
      </c>
      <c r="E96" s="205"/>
      <c r="F96" s="205"/>
      <c r="G96" s="205"/>
      <c r="H96" s="86"/>
      <c r="I96" s="86"/>
      <c r="J96" s="86"/>
      <c r="K96" s="86"/>
      <c r="L96" s="86"/>
      <c r="M96" s="86"/>
      <c r="N96" s="150"/>
      <c r="O96" s="68"/>
      <c r="P96" s="5"/>
      <c r="Q96" s="5"/>
    </row>
    <row r="97" spans="3:17" ht="33" customHeight="1">
      <c r="C97" s="12"/>
      <c r="D97" s="152"/>
      <c r="E97" s="206" t="s">
        <v>131</v>
      </c>
      <c r="F97" s="207"/>
      <c r="G97" s="208"/>
      <c r="H97" s="64"/>
      <c r="I97" s="73">
        <v>1</v>
      </c>
      <c r="J97" s="64">
        <v>40</v>
      </c>
      <c r="K97" s="66">
        <v>0.70699999999999996</v>
      </c>
      <c r="L97" s="64">
        <v>40</v>
      </c>
      <c r="M97" s="64">
        <v>40</v>
      </c>
      <c r="N97" s="151">
        <v>20</v>
      </c>
      <c r="O97" s="151">
        <v>20</v>
      </c>
    </row>
    <row r="98" spans="3:17">
      <c r="C98" s="12"/>
      <c r="D98" s="167" t="s">
        <v>124</v>
      </c>
      <c r="E98" s="167"/>
      <c r="F98" s="167"/>
      <c r="G98" s="167"/>
      <c r="H98" s="65"/>
      <c r="I98" s="65"/>
      <c r="J98" s="65"/>
      <c r="K98" s="65"/>
      <c r="L98" s="65"/>
      <c r="M98" s="65"/>
      <c r="N98" s="151"/>
      <c r="O98" s="151"/>
    </row>
    <row r="99" spans="3:17" ht="30" customHeight="1">
      <c r="C99" s="12"/>
      <c r="D99" s="153"/>
      <c r="E99" s="168" t="s">
        <v>125</v>
      </c>
      <c r="F99" s="169"/>
      <c r="G99" s="170"/>
      <c r="H99" s="64"/>
      <c r="I99" s="73">
        <v>2.5</v>
      </c>
      <c r="J99" s="64">
        <v>44</v>
      </c>
      <c r="K99" s="64">
        <v>61</v>
      </c>
      <c r="L99" s="64">
        <v>60</v>
      </c>
      <c r="M99" s="64">
        <v>60</v>
      </c>
      <c r="N99" s="151">
        <v>3</v>
      </c>
      <c r="O99" s="151">
        <v>3</v>
      </c>
    </row>
    <row r="100" spans="3:17">
      <c r="C100" s="12"/>
      <c r="D100" s="153"/>
      <c r="E100" s="171" t="s">
        <v>132</v>
      </c>
      <c r="F100" s="172"/>
      <c r="G100" s="173"/>
      <c r="H100" s="64"/>
      <c r="I100" s="73">
        <v>1</v>
      </c>
      <c r="J100" s="64">
        <v>5</v>
      </c>
      <c r="K100" s="64">
        <v>5.6</v>
      </c>
      <c r="L100" s="64">
        <v>5</v>
      </c>
      <c r="M100" s="64">
        <v>5</v>
      </c>
      <c r="N100" s="151">
        <v>2</v>
      </c>
      <c r="O100" s="151">
        <v>2</v>
      </c>
    </row>
    <row r="101" spans="3:17" ht="30.75" customHeight="1">
      <c r="C101" s="12"/>
      <c r="D101" s="153"/>
      <c r="E101" s="171" t="s">
        <v>133</v>
      </c>
      <c r="F101" s="172"/>
      <c r="G101" s="173"/>
      <c r="H101" s="64"/>
      <c r="I101" s="73">
        <v>0.8</v>
      </c>
      <c r="J101" s="64">
        <v>47</v>
      </c>
      <c r="K101" s="64">
        <v>30</v>
      </c>
      <c r="L101" s="64">
        <v>47</v>
      </c>
      <c r="M101" s="64">
        <v>47</v>
      </c>
      <c r="N101" s="151">
        <v>20</v>
      </c>
      <c r="O101" s="151">
        <v>12</v>
      </c>
    </row>
    <row r="102" spans="3:17" ht="31.5" customHeight="1">
      <c r="C102" s="12"/>
      <c r="D102" s="152"/>
      <c r="E102" s="171" t="s">
        <v>134</v>
      </c>
      <c r="F102" s="172"/>
      <c r="G102" s="173"/>
      <c r="H102" s="64"/>
      <c r="I102" s="64">
        <v>0</v>
      </c>
      <c r="J102" s="64">
        <v>10</v>
      </c>
      <c r="K102" s="64">
        <v>0</v>
      </c>
      <c r="L102" s="64">
        <v>3</v>
      </c>
      <c r="M102" s="64">
        <v>3</v>
      </c>
      <c r="N102" s="151">
        <v>0</v>
      </c>
      <c r="O102" s="151">
        <v>0</v>
      </c>
    </row>
    <row r="103" spans="3:17">
      <c r="C103" s="12"/>
      <c r="D103" s="167" t="s">
        <v>126</v>
      </c>
      <c r="E103" s="167"/>
      <c r="F103" s="167"/>
      <c r="G103" s="167"/>
      <c r="H103" s="167"/>
      <c r="I103" s="167"/>
      <c r="J103" s="167"/>
      <c r="K103" s="167"/>
      <c r="L103" s="167"/>
      <c r="M103" s="167"/>
      <c r="N103" s="151"/>
      <c r="O103" s="68"/>
    </row>
    <row r="104" spans="3:17" ht="30" customHeight="1">
      <c r="C104" s="12"/>
      <c r="D104" s="153"/>
      <c r="E104" s="209" t="s">
        <v>127</v>
      </c>
      <c r="F104" s="210"/>
      <c r="G104" s="211"/>
      <c r="H104" s="152"/>
      <c r="I104" s="154">
        <v>1</v>
      </c>
      <c r="J104" s="152">
        <v>5000</v>
      </c>
      <c r="K104" s="152">
        <v>5000</v>
      </c>
      <c r="L104" s="152">
        <v>5000</v>
      </c>
      <c r="M104" s="152">
        <v>5000</v>
      </c>
      <c r="N104" s="151">
        <v>5000</v>
      </c>
      <c r="O104" s="151">
        <v>5000</v>
      </c>
    </row>
    <row r="105" spans="3:17" ht="32.25" customHeight="1">
      <c r="C105" s="12"/>
      <c r="D105" s="153"/>
      <c r="E105" s="212" t="s">
        <v>128</v>
      </c>
      <c r="F105" s="213"/>
      <c r="G105" s="214"/>
      <c r="H105" s="64"/>
      <c r="I105" s="73">
        <v>1</v>
      </c>
      <c r="J105" s="71" t="s">
        <v>136</v>
      </c>
      <c r="K105" s="71" t="s">
        <v>129</v>
      </c>
      <c r="L105" s="71" t="s">
        <v>136</v>
      </c>
      <c r="M105" s="71" t="s">
        <v>129</v>
      </c>
      <c r="N105" s="71" t="s">
        <v>136</v>
      </c>
      <c r="O105" s="71" t="s">
        <v>136</v>
      </c>
    </row>
    <row r="106" spans="3:17" ht="18.75" customHeight="1">
      <c r="C106" s="12"/>
      <c r="D106" s="152"/>
      <c r="E106" s="215" t="s">
        <v>135</v>
      </c>
      <c r="F106" s="215"/>
      <c r="G106" s="215"/>
      <c r="H106" s="64"/>
      <c r="I106" s="64">
        <v>0</v>
      </c>
      <c r="J106" s="164">
        <v>21</v>
      </c>
      <c r="K106" s="164">
        <v>21</v>
      </c>
      <c r="L106" s="165">
        <v>21</v>
      </c>
      <c r="M106" s="165">
        <v>21</v>
      </c>
      <c r="N106" s="166">
        <v>0</v>
      </c>
      <c r="O106" s="151">
        <v>0</v>
      </c>
    </row>
    <row r="107" spans="3:17">
      <c r="C107" s="12"/>
      <c r="D107" s="74"/>
      <c r="E107" s="75"/>
      <c r="F107" s="75"/>
      <c r="G107" s="76"/>
      <c r="H107" s="75"/>
      <c r="I107" s="75"/>
      <c r="J107" s="75"/>
      <c r="K107" s="75"/>
      <c r="L107" s="77"/>
      <c r="M107" s="77"/>
      <c r="N107" s="69"/>
    </row>
    <row r="108" spans="3:17">
      <c r="C108" s="12"/>
      <c r="D108" s="31" t="s">
        <v>53</v>
      </c>
    </row>
    <row r="109" spans="3:17" ht="15" customHeight="1">
      <c r="C109" s="12"/>
      <c r="D109" s="175" t="s">
        <v>95</v>
      </c>
      <c r="E109" s="175"/>
      <c r="F109" s="175"/>
      <c r="G109" s="175"/>
      <c r="H109" s="175"/>
      <c r="I109" s="175"/>
      <c r="J109" s="175"/>
      <c r="K109" s="175"/>
      <c r="L109" s="175"/>
      <c r="M109" s="175"/>
      <c r="N109" s="175"/>
      <c r="O109" s="175"/>
      <c r="P109" s="175"/>
      <c r="Q109" s="62"/>
    </row>
    <row r="110" spans="3:17">
      <c r="C110" s="12"/>
      <c r="D110" s="175"/>
      <c r="E110" s="175"/>
      <c r="F110" s="175"/>
      <c r="G110" s="175"/>
      <c r="H110" s="175"/>
      <c r="I110" s="175"/>
      <c r="J110" s="175"/>
      <c r="K110" s="175"/>
      <c r="L110" s="175"/>
      <c r="M110" s="175"/>
      <c r="N110" s="175"/>
      <c r="O110" s="175"/>
      <c r="P110" s="175"/>
      <c r="Q110" s="62"/>
    </row>
    <row r="111" spans="3:17" ht="15" customHeight="1">
      <c r="C111" s="12"/>
      <c r="D111" s="175"/>
      <c r="E111" s="175"/>
      <c r="F111" s="175"/>
      <c r="G111" s="175"/>
      <c r="H111" s="175"/>
      <c r="I111" s="175"/>
      <c r="J111" s="175"/>
      <c r="K111" s="175"/>
      <c r="L111" s="175"/>
      <c r="M111" s="175"/>
      <c r="N111" s="175"/>
      <c r="O111" s="175"/>
      <c r="P111" s="175"/>
      <c r="Q111" s="62"/>
    </row>
    <row r="112" spans="3:17">
      <c r="D112" s="85" t="s">
        <v>186</v>
      </c>
    </row>
    <row r="113" spans="4:16">
      <c r="D113" s="195" t="s">
        <v>187</v>
      </c>
      <c r="E113" s="196"/>
      <c r="F113" s="196"/>
      <c r="G113" s="196"/>
      <c r="H113" s="196"/>
      <c r="I113" s="196"/>
      <c r="J113" s="196"/>
      <c r="K113" s="196"/>
      <c r="L113" s="196"/>
      <c r="M113" s="196"/>
      <c r="N113" s="196"/>
      <c r="O113" s="196"/>
      <c r="P113" s="197"/>
    </row>
    <row r="114" spans="4:16">
      <c r="D114" s="198"/>
      <c r="E114" s="199"/>
      <c r="F114" s="199"/>
      <c r="G114" s="199"/>
      <c r="H114" s="199"/>
      <c r="I114" s="199"/>
      <c r="J114" s="199"/>
      <c r="K114" s="199"/>
      <c r="L114" s="199"/>
      <c r="M114" s="199"/>
      <c r="N114" s="199"/>
      <c r="O114" s="199"/>
      <c r="P114" s="200"/>
    </row>
    <row r="115" spans="4:16">
      <c r="D115" s="201"/>
      <c r="E115" s="202"/>
      <c r="F115" s="202"/>
      <c r="G115" s="202"/>
      <c r="H115" s="202"/>
      <c r="I115" s="202"/>
      <c r="J115" s="202"/>
      <c r="K115" s="202"/>
      <c r="L115" s="202"/>
      <c r="M115" s="202"/>
      <c r="N115" s="202"/>
      <c r="O115" s="202"/>
      <c r="P115" s="203"/>
    </row>
    <row r="116" spans="4:16" ht="18" customHeight="1">
      <c r="D116" s="85" t="s">
        <v>59</v>
      </c>
    </row>
    <row r="117" spans="4:16" ht="33" customHeight="1">
      <c r="D117" s="185" t="s">
        <v>119</v>
      </c>
      <c r="E117" s="186"/>
      <c r="F117" s="186"/>
      <c r="G117" s="186"/>
      <c r="H117" s="186"/>
      <c r="I117" s="186"/>
      <c r="J117" s="186"/>
      <c r="K117" s="186"/>
      <c r="L117" s="186"/>
      <c r="M117" s="186"/>
      <c r="N117" s="186"/>
      <c r="O117" s="186"/>
      <c r="P117" s="187"/>
    </row>
    <row r="118" spans="4:16" ht="36" customHeight="1">
      <c r="D118" s="176" t="s">
        <v>188</v>
      </c>
      <c r="E118" s="177"/>
      <c r="F118" s="177"/>
      <c r="G118" s="177"/>
      <c r="H118" s="177"/>
      <c r="I118" s="177"/>
      <c r="J118" s="177"/>
      <c r="K118" s="177"/>
      <c r="L118" s="177"/>
      <c r="M118" s="177"/>
      <c r="N118" s="177"/>
      <c r="O118" s="177"/>
      <c r="P118" s="178"/>
    </row>
    <row r="119" spans="4:16" ht="15.75">
      <c r="D119" s="182" t="s">
        <v>120</v>
      </c>
      <c r="E119" s="183"/>
      <c r="F119" s="183"/>
      <c r="G119" s="183"/>
      <c r="H119" s="183"/>
      <c r="I119" s="183"/>
      <c r="J119" s="183"/>
      <c r="K119" s="183"/>
      <c r="L119" s="183"/>
      <c r="M119" s="183"/>
      <c r="N119" s="183"/>
      <c r="O119" s="183"/>
      <c r="P119" s="184"/>
    </row>
    <row r="120" spans="4:16" ht="65.25" customHeight="1">
      <c r="D120" s="182" t="s">
        <v>196</v>
      </c>
      <c r="E120" s="183"/>
      <c r="F120" s="183"/>
      <c r="G120" s="183"/>
      <c r="H120" s="183"/>
      <c r="I120" s="183"/>
      <c r="J120" s="183"/>
      <c r="K120" s="183"/>
      <c r="L120" s="183"/>
      <c r="M120" s="183"/>
      <c r="N120" s="183"/>
      <c r="O120" s="183"/>
      <c r="P120" s="184"/>
    </row>
    <row r="121" spans="4:16" ht="49.5" customHeight="1">
      <c r="D121" s="182" t="s">
        <v>121</v>
      </c>
      <c r="E121" s="183"/>
      <c r="F121" s="183"/>
      <c r="G121" s="183"/>
      <c r="H121" s="183"/>
      <c r="I121" s="183"/>
      <c r="J121" s="183"/>
      <c r="K121" s="183"/>
      <c r="L121" s="183"/>
      <c r="M121" s="183"/>
      <c r="N121" s="183"/>
      <c r="O121" s="183"/>
      <c r="P121" s="184"/>
    </row>
    <row r="122" spans="4:16" ht="67.5" customHeight="1">
      <c r="D122" s="182" t="s">
        <v>197</v>
      </c>
      <c r="E122" s="183"/>
      <c r="F122" s="183"/>
      <c r="G122" s="183"/>
      <c r="H122" s="183"/>
      <c r="I122" s="183"/>
      <c r="J122" s="183"/>
      <c r="K122" s="183"/>
      <c r="L122" s="183"/>
      <c r="M122" s="183"/>
      <c r="N122" s="183"/>
      <c r="O122" s="183"/>
      <c r="P122" s="184"/>
    </row>
    <row r="123" spans="4:16" ht="30" customHeight="1">
      <c r="D123" s="179" t="s">
        <v>198</v>
      </c>
      <c r="E123" s="180"/>
      <c r="F123" s="180"/>
      <c r="G123" s="180"/>
      <c r="H123" s="180"/>
      <c r="I123" s="180"/>
      <c r="J123" s="180"/>
      <c r="K123" s="180"/>
      <c r="L123" s="180"/>
      <c r="M123" s="180"/>
      <c r="N123" s="180"/>
      <c r="O123" s="180"/>
      <c r="P123" s="181"/>
    </row>
    <row r="124" spans="4:16" ht="24" customHeight="1">
      <c r="D124" s="85" t="s">
        <v>57</v>
      </c>
      <c r="H124" s="35"/>
      <c r="I124" s="35"/>
      <c r="J124" s="35"/>
      <c r="K124" s="35"/>
      <c r="L124" s="35"/>
      <c r="M124" s="35"/>
      <c r="N124" s="35"/>
      <c r="O124" s="35"/>
      <c r="P124" s="35"/>
    </row>
    <row r="125" spans="4:16" ht="62.25" customHeight="1">
      <c r="D125" s="185" t="s">
        <v>199</v>
      </c>
      <c r="E125" s="186"/>
      <c r="F125" s="186"/>
      <c r="G125" s="186"/>
      <c r="H125" s="186"/>
      <c r="I125" s="186"/>
      <c r="J125" s="186"/>
      <c r="K125" s="186"/>
      <c r="L125" s="186"/>
      <c r="M125" s="186"/>
      <c r="N125" s="186"/>
      <c r="O125" s="186"/>
      <c r="P125" s="187"/>
    </row>
    <row r="126" spans="4:16" ht="51" customHeight="1">
      <c r="D126" s="182" t="s">
        <v>121</v>
      </c>
      <c r="E126" s="183"/>
      <c r="F126" s="183"/>
      <c r="G126" s="183"/>
      <c r="H126" s="183"/>
      <c r="I126" s="183"/>
      <c r="J126" s="183"/>
      <c r="K126" s="183"/>
      <c r="L126" s="183"/>
      <c r="M126" s="183"/>
      <c r="N126" s="183"/>
      <c r="O126" s="183"/>
      <c r="P126" s="184"/>
    </row>
    <row r="127" spans="4:16" ht="33.75" customHeight="1">
      <c r="D127" s="182" t="s">
        <v>189</v>
      </c>
      <c r="E127" s="183"/>
      <c r="F127" s="183"/>
      <c r="G127" s="183"/>
      <c r="H127" s="183"/>
      <c r="I127" s="183"/>
      <c r="J127" s="183"/>
      <c r="K127" s="183"/>
      <c r="L127" s="183"/>
      <c r="M127" s="183"/>
      <c r="N127" s="183"/>
      <c r="O127" s="183"/>
      <c r="P127" s="184"/>
    </row>
    <row r="128" spans="4:16" ht="50.25" customHeight="1">
      <c r="D128" s="179" t="s">
        <v>200</v>
      </c>
      <c r="E128" s="180"/>
      <c r="F128" s="180"/>
      <c r="G128" s="180"/>
      <c r="H128" s="180"/>
      <c r="I128" s="180"/>
      <c r="J128" s="180"/>
      <c r="K128" s="180"/>
      <c r="L128" s="180"/>
      <c r="M128" s="180"/>
      <c r="N128" s="180"/>
      <c r="O128" s="180"/>
      <c r="P128" s="181"/>
    </row>
    <row r="129" spans="4:16">
      <c r="D129" s="35"/>
      <c r="E129" s="35"/>
      <c r="F129" s="35"/>
      <c r="G129" s="35"/>
      <c r="H129" s="35"/>
      <c r="I129" s="35"/>
      <c r="J129" s="35"/>
      <c r="K129" s="35"/>
      <c r="L129" s="35"/>
      <c r="M129" s="35"/>
      <c r="N129" s="35"/>
      <c r="O129" s="35"/>
      <c r="P129" s="35"/>
    </row>
    <row r="130" spans="4:16" ht="19.5" customHeight="1">
      <c r="D130" s="85" t="s">
        <v>58</v>
      </c>
      <c r="H130" s="35"/>
      <c r="I130" s="35"/>
      <c r="J130" s="35"/>
      <c r="K130" s="35"/>
      <c r="L130" s="35"/>
      <c r="M130" s="35"/>
      <c r="N130" s="35"/>
      <c r="O130" s="35"/>
      <c r="P130" s="35"/>
    </row>
    <row r="131" spans="4:16">
      <c r="D131" s="174"/>
      <c r="E131" s="174"/>
      <c r="F131" s="174"/>
      <c r="G131" s="174"/>
      <c r="H131" s="174"/>
      <c r="I131" s="174"/>
      <c r="J131" s="174"/>
      <c r="K131" s="174"/>
      <c r="L131" s="174"/>
      <c r="M131" s="174"/>
      <c r="N131" s="174"/>
      <c r="O131" s="174"/>
      <c r="P131" s="174"/>
    </row>
    <row r="132" spans="4:16">
      <c r="D132" s="174"/>
      <c r="E132" s="174"/>
      <c r="F132" s="174"/>
      <c r="G132" s="174"/>
      <c r="H132" s="174"/>
      <c r="I132" s="174"/>
      <c r="J132" s="174"/>
      <c r="K132" s="174"/>
      <c r="L132" s="174"/>
      <c r="M132" s="174"/>
      <c r="N132" s="174"/>
      <c r="O132" s="174"/>
      <c r="P132" s="174"/>
    </row>
    <row r="136" spans="4:16" ht="18.75">
      <c r="G136" s="155" t="s">
        <v>174</v>
      </c>
      <c r="H136" s="155"/>
      <c r="I136" s="155"/>
      <c r="J136" s="155"/>
      <c r="K136" s="155"/>
      <c r="L136" s="156"/>
      <c r="M136" s="156"/>
    </row>
    <row r="137" spans="4:16" ht="18.75">
      <c r="G137" s="155" t="s">
        <v>175</v>
      </c>
      <c r="H137" s="155"/>
      <c r="I137" s="155"/>
      <c r="J137" s="155"/>
      <c r="K137" s="156"/>
      <c r="L137" s="155" t="s">
        <v>176</v>
      </c>
      <c r="M137" s="156"/>
    </row>
    <row r="138" spans="4:16" ht="18.75">
      <c r="G138" s="155"/>
      <c r="H138" s="155"/>
      <c r="I138" s="155"/>
      <c r="J138" s="155"/>
      <c r="K138" s="155"/>
      <c r="L138" s="156"/>
      <c r="M138" s="156"/>
    </row>
  </sheetData>
  <mergeCells count="40">
    <mergeCell ref="D77:G77"/>
    <mergeCell ref="D79:G79"/>
    <mergeCell ref="D78:G78"/>
    <mergeCell ref="D126:P126"/>
    <mergeCell ref="E94:G94"/>
    <mergeCell ref="J93:K93"/>
    <mergeCell ref="L93:M93"/>
    <mergeCell ref="D117:P117"/>
    <mergeCell ref="D113:P115"/>
    <mergeCell ref="D95:M95"/>
    <mergeCell ref="D96:G96"/>
    <mergeCell ref="E97:G97"/>
    <mergeCell ref="D103:M103"/>
    <mergeCell ref="E104:G104"/>
    <mergeCell ref="E105:G105"/>
    <mergeCell ref="E106:G106"/>
    <mergeCell ref="D1:Q1"/>
    <mergeCell ref="D75:G75"/>
    <mergeCell ref="D76:G76"/>
    <mergeCell ref="O2:Q2"/>
    <mergeCell ref="I4:J4"/>
    <mergeCell ref="K4:L4"/>
    <mergeCell ref="M4:N4"/>
    <mergeCell ref="O4:Q4"/>
    <mergeCell ref="D131:P132"/>
    <mergeCell ref="D109:P111"/>
    <mergeCell ref="D118:P118"/>
    <mergeCell ref="D123:P123"/>
    <mergeCell ref="D119:P119"/>
    <mergeCell ref="D120:P120"/>
    <mergeCell ref="D125:P125"/>
    <mergeCell ref="D128:P128"/>
    <mergeCell ref="D121:P121"/>
    <mergeCell ref="D122:P122"/>
    <mergeCell ref="D127:P127"/>
    <mergeCell ref="D98:G98"/>
    <mergeCell ref="E99:G99"/>
    <mergeCell ref="E100:G100"/>
    <mergeCell ref="E101:G101"/>
    <mergeCell ref="E102:G102"/>
  </mergeCells>
  <pageMargins left="0.25" right="0.25" top="0.5" bottom="0.25" header="0.3" footer="0.3"/>
  <pageSetup paperSize="9" scale="56" fitToHeight="0" orientation="portrait" r:id="rId1"/>
  <headerFooter>
    <oddHeader xml:space="preserve">&amp;L&amp;"-,Bold"ТӨСВИЙН САНАЛ БЭЛТГЭХ МАЯГТ  ТМ-01&amp;R&amp;"-,Bold"&amp;K0070C0ТЕЗ-ИЙН 2017 ОНЫ ТӨСВИЙН ТӨСӨЛ, 2018-2019 ОНЫ ТӨСВИЙН ТӨСӨӨЛӨЛ  БЭЛТГЭХ УДИРДАМЖИЙН ХАВСРАЛТ </oddHeader>
    <oddFooter>&amp;LСАНГИЙН ЯАМ 2015 ОН&amp;CХУУДАС 2-2</oddFooter>
  </headerFooter>
</worksheet>
</file>

<file path=xl/worksheets/sheet2.xml><?xml version="1.0" encoding="utf-8"?>
<worksheet xmlns="http://schemas.openxmlformats.org/spreadsheetml/2006/main" xmlns:r="http://schemas.openxmlformats.org/officeDocument/2006/relationships">
  <sheetPr>
    <tabColor rgb="FFFFFF00"/>
    <pageSetUpPr fitToPage="1"/>
  </sheetPr>
  <dimension ref="A1:Q64"/>
  <sheetViews>
    <sheetView tabSelected="1" showRuler="0" view="pageLayout" topLeftCell="C28" zoomScale="90" zoomScaleNormal="85" zoomScalePageLayoutView="90" workbookViewId="0">
      <selection activeCell="M58" sqref="M58"/>
    </sheetView>
  </sheetViews>
  <sheetFormatPr defaultRowHeight="12.75"/>
  <cols>
    <col min="1" max="1" width="8.85546875" style="101" customWidth="1"/>
    <col min="2" max="2" width="4.7109375" style="101" customWidth="1"/>
    <col min="3" max="3" width="65" style="101" customWidth="1"/>
    <col min="4" max="4" width="3.85546875" style="101" customWidth="1"/>
    <col min="5" max="5" width="12.7109375" style="101" customWidth="1"/>
    <col min="6" max="6" width="16.85546875" style="101" customWidth="1"/>
    <col min="7" max="7" width="12.42578125" style="101" customWidth="1"/>
    <col min="8" max="8" width="18.28515625" style="101" customWidth="1"/>
    <col min="9" max="9" width="14.85546875" style="101" customWidth="1"/>
    <col min="10" max="11" width="16" style="101" customWidth="1"/>
    <col min="12" max="14" width="15.42578125" style="101" customWidth="1"/>
    <col min="15" max="15" width="16.7109375" style="101" customWidth="1"/>
    <col min="16" max="16" width="14.5703125" style="101" customWidth="1"/>
    <col min="17" max="17" width="16.7109375" style="101" customWidth="1"/>
    <col min="18" max="255" width="9.140625" style="101"/>
    <col min="256" max="256" width="9.28515625" style="101" customWidth="1"/>
    <col min="257" max="257" width="3.140625" style="101" customWidth="1"/>
    <col min="258" max="258" width="65" style="101" customWidth="1"/>
    <col min="259" max="259" width="3.85546875" style="101" customWidth="1"/>
    <col min="260" max="260" width="9.140625" style="101"/>
    <col min="261" max="261" width="16.85546875" style="101" customWidth="1"/>
    <col min="262" max="262" width="9.140625" style="101"/>
    <col min="263" max="263" width="3.140625" style="101" customWidth="1"/>
    <col min="264" max="264" width="18.28515625" style="101" customWidth="1"/>
    <col min="265" max="265" width="14.85546875" style="101" customWidth="1"/>
    <col min="266" max="267" width="16" style="101" customWidth="1"/>
    <col min="268" max="270" width="15.42578125" style="101" customWidth="1"/>
    <col min="271" max="271" width="16.7109375" style="101" customWidth="1"/>
    <col min="272" max="272" width="14.5703125" style="101" customWidth="1"/>
    <col min="273" max="273" width="16.7109375" style="101" customWidth="1"/>
    <col min="274" max="511" width="9.140625" style="101"/>
    <col min="512" max="512" width="9.28515625" style="101" customWidth="1"/>
    <col min="513" max="513" width="3.140625" style="101" customWidth="1"/>
    <col min="514" max="514" width="65" style="101" customWidth="1"/>
    <col min="515" max="515" width="3.85546875" style="101" customWidth="1"/>
    <col min="516" max="516" width="9.140625" style="101"/>
    <col min="517" max="517" width="16.85546875" style="101" customWidth="1"/>
    <col min="518" max="518" width="9.140625" style="101"/>
    <col min="519" max="519" width="3.140625" style="101" customWidth="1"/>
    <col min="520" max="520" width="18.28515625" style="101" customWidth="1"/>
    <col min="521" max="521" width="14.85546875" style="101" customWidth="1"/>
    <col min="522" max="523" width="16" style="101" customWidth="1"/>
    <col min="524" max="526" width="15.42578125" style="101" customWidth="1"/>
    <col min="527" max="527" width="16.7109375" style="101" customWidth="1"/>
    <col min="528" max="528" width="14.5703125" style="101" customWidth="1"/>
    <col min="529" max="529" width="16.7109375" style="101" customWidth="1"/>
    <col min="530" max="767" width="9.140625" style="101"/>
    <col min="768" max="768" width="9.28515625" style="101" customWidth="1"/>
    <col min="769" max="769" width="3.140625" style="101" customWidth="1"/>
    <col min="770" max="770" width="65" style="101" customWidth="1"/>
    <col min="771" max="771" width="3.85546875" style="101" customWidth="1"/>
    <col min="772" max="772" width="9.140625" style="101"/>
    <col min="773" max="773" width="16.85546875" style="101" customWidth="1"/>
    <col min="774" max="774" width="9.140625" style="101"/>
    <col min="775" max="775" width="3.140625" style="101" customWidth="1"/>
    <col min="776" max="776" width="18.28515625" style="101" customWidth="1"/>
    <col min="777" max="777" width="14.85546875" style="101" customWidth="1"/>
    <col min="778" max="779" width="16" style="101" customWidth="1"/>
    <col min="780" max="782" width="15.42578125" style="101" customWidth="1"/>
    <col min="783" max="783" width="16.7109375" style="101" customWidth="1"/>
    <col min="784" max="784" width="14.5703125" style="101" customWidth="1"/>
    <col min="785" max="785" width="16.7109375" style="101" customWidth="1"/>
    <col min="786" max="1023" width="9.140625" style="101"/>
    <col min="1024" max="1024" width="9.28515625" style="101" customWidth="1"/>
    <col min="1025" max="1025" width="3.140625" style="101" customWidth="1"/>
    <col min="1026" max="1026" width="65" style="101" customWidth="1"/>
    <col min="1027" max="1027" width="3.85546875" style="101" customWidth="1"/>
    <col min="1028" max="1028" width="9.140625" style="101"/>
    <col min="1029" max="1029" width="16.85546875" style="101" customWidth="1"/>
    <col min="1030" max="1030" width="9.140625" style="101"/>
    <col min="1031" max="1031" width="3.140625" style="101" customWidth="1"/>
    <col min="1032" max="1032" width="18.28515625" style="101" customWidth="1"/>
    <col min="1033" max="1033" width="14.85546875" style="101" customWidth="1"/>
    <col min="1034" max="1035" width="16" style="101" customWidth="1"/>
    <col min="1036" max="1038" width="15.42578125" style="101" customWidth="1"/>
    <col min="1039" max="1039" width="16.7109375" style="101" customWidth="1"/>
    <col min="1040" max="1040" width="14.5703125" style="101" customWidth="1"/>
    <col min="1041" max="1041" width="16.7109375" style="101" customWidth="1"/>
    <col min="1042" max="1279" width="9.140625" style="101"/>
    <col min="1280" max="1280" width="9.28515625" style="101" customWidth="1"/>
    <col min="1281" max="1281" width="3.140625" style="101" customWidth="1"/>
    <col min="1282" max="1282" width="65" style="101" customWidth="1"/>
    <col min="1283" max="1283" width="3.85546875" style="101" customWidth="1"/>
    <col min="1284" max="1284" width="9.140625" style="101"/>
    <col min="1285" max="1285" width="16.85546875" style="101" customWidth="1"/>
    <col min="1286" max="1286" width="9.140625" style="101"/>
    <col min="1287" max="1287" width="3.140625" style="101" customWidth="1"/>
    <col min="1288" max="1288" width="18.28515625" style="101" customWidth="1"/>
    <col min="1289" max="1289" width="14.85546875" style="101" customWidth="1"/>
    <col min="1290" max="1291" width="16" style="101" customWidth="1"/>
    <col min="1292" max="1294" width="15.42578125" style="101" customWidth="1"/>
    <col min="1295" max="1295" width="16.7109375" style="101" customWidth="1"/>
    <col min="1296" max="1296" width="14.5703125" style="101" customWidth="1"/>
    <col min="1297" max="1297" width="16.7109375" style="101" customWidth="1"/>
    <col min="1298" max="1535" width="9.140625" style="101"/>
    <col min="1536" max="1536" width="9.28515625" style="101" customWidth="1"/>
    <col min="1537" max="1537" width="3.140625" style="101" customWidth="1"/>
    <col min="1538" max="1538" width="65" style="101" customWidth="1"/>
    <col min="1539" max="1539" width="3.85546875" style="101" customWidth="1"/>
    <col min="1540" max="1540" width="9.140625" style="101"/>
    <col min="1541" max="1541" width="16.85546875" style="101" customWidth="1"/>
    <col min="1542" max="1542" width="9.140625" style="101"/>
    <col min="1543" max="1543" width="3.140625" style="101" customWidth="1"/>
    <col min="1544" max="1544" width="18.28515625" style="101" customWidth="1"/>
    <col min="1545" max="1545" width="14.85546875" style="101" customWidth="1"/>
    <col min="1546" max="1547" width="16" style="101" customWidth="1"/>
    <col min="1548" max="1550" width="15.42578125" style="101" customWidth="1"/>
    <col min="1551" max="1551" width="16.7109375" style="101" customWidth="1"/>
    <col min="1552" max="1552" width="14.5703125" style="101" customWidth="1"/>
    <col min="1553" max="1553" width="16.7109375" style="101" customWidth="1"/>
    <col min="1554" max="1791" width="9.140625" style="101"/>
    <col min="1792" max="1792" width="9.28515625" style="101" customWidth="1"/>
    <col min="1793" max="1793" width="3.140625" style="101" customWidth="1"/>
    <col min="1794" max="1794" width="65" style="101" customWidth="1"/>
    <col min="1795" max="1795" width="3.85546875" style="101" customWidth="1"/>
    <col min="1796" max="1796" width="9.140625" style="101"/>
    <col min="1797" max="1797" width="16.85546875" style="101" customWidth="1"/>
    <col min="1798" max="1798" width="9.140625" style="101"/>
    <col min="1799" max="1799" width="3.140625" style="101" customWidth="1"/>
    <col min="1800" max="1800" width="18.28515625" style="101" customWidth="1"/>
    <col min="1801" max="1801" width="14.85546875" style="101" customWidth="1"/>
    <col min="1802" max="1803" width="16" style="101" customWidth="1"/>
    <col min="1804" max="1806" width="15.42578125" style="101" customWidth="1"/>
    <col min="1807" max="1807" width="16.7109375" style="101" customWidth="1"/>
    <col min="1808" max="1808" width="14.5703125" style="101" customWidth="1"/>
    <col min="1809" max="1809" width="16.7109375" style="101" customWidth="1"/>
    <col min="1810" max="2047" width="9.140625" style="101"/>
    <col min="2048" max="2048" width="9.28515625" style="101" customWidth="1"/>
    <col min="2049" max="2049" width="3.140625" style="101" customWidth="1"/>
    <col min="2050" max="2050" width="65" style="101" customWidth="1"/>
    <col min="2051" max="2051" width="3.85546875" style="101" customWidth="1"/>
    <col min="2052" max="2052" width="9.140625" style="101"/>
    <col min="2053" max="2053" width="16.85546875" style="101" customWidth="1"/>
    <col min="2054" max="2054" width="9.140625" style="101"/>
    <col min="2055" max="2055" width="3.140625" style="101" customWidth="1"/>
    <col min="2056" max="2056" width="18.28515625" style="101" customWidth="1"/>
    <col min="2057" max="2057" width="14.85546875" style="101" customWidth="1"/>
    <col min="2058" max="2059" width="16" style="101" customWidth="1"/>
    <col min="2060" max="2062" width="15.42578125" style="101" customWidth="1"/>
    <col min="2063" max="2063" width="16.7109375" style="101" customWidth="1"/>
    <col min="2064" max="2064" width="14.5703125" style="101" customWidth="1"/>
    <col min="2065" max="2065" width="16.7109375" style="101" customWidth="1"/>
    <col min="2066" max="2303" width="9.140625" style="101"/>
    <col min="2304" max="2304" width="9.28515625" style="101" customWidth="1"/>
    <col min="2305" max="2305" width="3.140625" style="101" customWidth="1"/>
    <col min="2306" max="2306" width="65" style="101" customWidth="1"/>
    <col min="2307" max="2307" width="3.85546875" style="101" customWidth="1"/>
    <col min="2308" max="2308" width="9.140625" style="101"/>
    <col min="2309" max="2309" width="16.85546875" style="101" customWidth="1"/>
    <col min="2310" max="2310" width="9.140625" style="101"/>
    <col min="2311" max="2311" width="3.140625" style="101" customWidth="1"/>
    <col min="2312" max="2312" width="18.28515625" style="101" customWidth="1"/>
    <col min="2313" max="2313" width="14.85546875" style="101" customWidth="1"/>
    <col min="2314" max="2315" width="16" style="101" customWidth="1"/>
    <col min="2316" max="2318" width="15.42578125" style="101" customWidth="1"/>
    <col min="2319" max="2319" width="16.7109375" style="101" customWidth="1"/>
    <col min="2320" max="2320" width="14.5703125" style="101" customWidth="1"/>
    <col min="2321" max="2321" width="16.7109375" style="101" customWidth="1"/>
    <col min="2322" max="2559" width="9.140625" style="101"/>
    <col min="2560" max="2560" width="9.28515625" style="101" customWidth="1"/>
    <col min="2561" max="2561" width="3.140625" style="101" customWidth="1"/>
    <col min="2562" max="2562" width="65" style="101" customWidth="1"/>
    <col min="2563" max="2563" width="3.85546875" style="101" customWidth="1"/>
    <col min="2564" max="2564" width="9.140625" style="101"/>
    <col min="2565" max="2565" width="16.85546875" style="101" customWidth="1"/>
    <col min="2566" max="2566" width="9.140625" style="101"/>
    <col min="2567" max="2567" width="3.140625" style="101" customWidth="1"/>
    <col min="2568" max="2568" width="18.28515625" style="101" customWidth="1"/>
    <col min="2569" max="2569" width="14.85546875" style="101" customWidth="1"/>
    <col min="2570" max="2571" width="16" style="101" customWidth="1"/>
    <col min="2572" max="2574" width="15.42578125" style="101" customWidth="1"/>
    <col min="2575" max="2575" width="16.7109375" style="101" customWidth="1"/>
    <col min="2576" max="2576" width="14.5703125" style="101" customWidth="1"/>
    <col min="2577" max="2577" width="16.7109375" style="101" customWidth="1"/>
    <col min="2578" max="2815" width="9.140625" style="101"/>
    <col min="2816" max="2816" width="9.28515625" style="101" customWidth="1"/>
    <col min="2817" max="2817" width="3.140625" style="101" customWidth="1"/>
    <col min="2818" max="2818" width="65" style="101" customWidth="1"/>
    <col min="2819" max="2819" width="3.85546875" style="101" customWidth="1"/>
    <col min="2820" max="2820" width="9.140625" style="101"/>
    <col min="2821" max="2821" width="16.85546875" style="101" customWidth="1"/>
    <col min="2822" max="2822" width="9.140625" style="101"/>
    <col min="2823" max="2823" width="3.140625" style="101" customWidth="1"/>
    <col min="2824" max="2824" width="18.28515625" style="101" customWidth="1"/>
    <col min="2825" max="2825" width="14.85546875" style="101" customWidth="1"/>
    <col min="2826" max="2827" width="16" style="101" customWidth="1"/>
    <col min="2828" max="2830" width="15.42578125" style="101" customWidth="1"/>
    <col min="2831" max="2831" width="16.7109375" style="101" customWidth="1"/>
    <col min="2832" max="2832" width="14.5703125" style="101" customWidth="1"/>
    <col min="2833" max="2833" width="16.7109375" style="101" customWidth="1"/>
    <col min="2834" max="3071" width="9.140625" style="101"/>
    <col min="3072" max="3072" width="9.28515625" style="101" customWidth="1"/>
    <col min="3073" max="3073" width="3.140625" style="101" customWidth="1"/>
    <col min="3074" max="3074" width="65" style="101" customWidth="1"/>
    <col min="3075" max="3075" width="3.85546875" style="101" customWidth="1"/>
    <col min="3076" max="3076" width="9.140625" style="101"/>
    <col min="3077" max="3077" width="16.85546875" style="101" customWidth="1"/>
    <col min="3078" max="3078" width="9.140625" style="101"/>
    <col min="3079" max="3079" width="3.140625" style="101" customWidth="1"/>
    <col min="3080" max="3080" width="18.28515625" style="101" customWidth="1"/>
    <col min="3081" max="3081" width="14.85546875" style="101" customWidth="1"/>
    <col min="3082" max="3083" width="16" style="101" customWidth="1"/>
    <col min="3084" max="3086" width="15.42578125" style="101" customWidth="1"/>
    <col min="3087" max="3087" width="16.7109375" style="101" customWidth="1"/>
    <col min="3088" max="3088" width="14.5703125" style="101" customWidth="1"/>
    <col min="3089" max="3089" width="16.7109375" style="101" customWidth="1"/>
    <col min="3090" max="3327" width="9.140625" style="101"/>
    <col min="3328" max="3328" width="9.28515625" style="101" customWidth="1"/>
    <col min="3329" max="3329" width="3.140625" style="101" customWidth="1"/>
    <col min="3330" max="3330" width="65" style="101" customWidth="1"/>
    <col min="3331" max="3331" width="3.85546875" style="101" customWidth="1"/>
    <col min="3332" max="3332" width="9.140625" style="101"/>
    <col min="3333" max="3333" width="16.85546875" style="101" customWidth="1"/>
    <col min="3334" max="3334" width="9.140625" style="101"/>
    <col min="3335" max="3335" width="3.140625" style="101" customWidth="1"/>
    <col min="3336" max="3336" width="18.28515625" style="101" customWidth="1"/>
    <col min="3337" max="3337" width="14.85546875" style="101" customWidth="1"/>
    <col min="3338" max="3339" width="16" style="101" customWidth="1"/>
    <col min="3340" max="3342" width="15.42578125" style="101" customWidth="1"/>
    <col min="3343" max="3343" width="16.7109375" style="101" customWidth="1"/>
    <col min="3344" max="3344" width="14.5703125" style="101" customWidth="1"/>
    <col min="3345" max="3345" width="16.7109375" style="101" customWidth="1"/>
    <col min="3346" max="3583" width="9.140625" style="101"/>
    <col min="3584" max="3584" width="9.28515625" style="101" customWidth="1"/>
    <col min="3585" max="3585" width="3.140625" style="101" customWidth="1"/>
    <col min="3586" max="3586" width="65" style="101" customWidth="1"/>
    <col min="3587" max="3587" width="3.85546875" style="101" customWidth="1"/>
    <col min="3588" max="3588" width="9.140625" style="101"/>
    <col min="3589" max="3589" width="16.85546875" style="101" customWidth="1"/>
    <col min="3590" max="3590" width="9.140625" style="101"/>
    <col min="3591" max="3591" width="3.140625" style="101" customWidth="1"/>
    <col min="3592" max="3592" width="18.28515625" style="101" customWidth="1"/>
    <col min="3593" max="3593" width="14.85546875" style="101" customWidth="1"/>
    <col min="3594" max="3595" width="16" style="101" customWidth="1"/>
    <col min="3596" max="3598" width="15.42578125" style="101" customWidth="1"/>
    <col min="3599" max="3599" width="16.7109375" style="101" customWidth="1"/>
    <col min="3600" max="3600" width="14.5703125" style="101" customWidth="1"/>
    <col min="3601" max="3601" width="16.7109375" style="101" customWidth="1"/>
    <col min="3602" max="3839" width="9.140625" style="101"/>
    <col min="3840" max="3840" width="9.28515625" style="101" customWidth="1"/>
    <col min="3841" max="3841" width="3.140625" style="101" customWidth="1"/>
    <col min="3842" max="3842" width="65" style="101" customWidth="1"/>
    <col min="3843" max="3843" width="3.85546875" style="101" customWidth="1"/>
    <col min="3844" max="3844" width="9.140625" style="101"/>
    <col min="3845" max="3845" width="16.85546875" style="101" customWidth="1"/>
    <col min="3846" max="3846" width="9.140625" style="101"/>
    <col min="3847" max="3847" width="3.140625" style="101" customWidth="1"/>
    <col min="3848" max="3848" width="18.28515625" style="101" customWidth="1"/>
    <col min="3849" max="3849" width="14.85546875" style="101" customWidth="1"/>
    <col min="3850" max="3851" width="16" style="101" customWidth="1"/>
    <col min="3852" max="3854" width="15.42578125" style="101" customWidth="1"/>
    <col min="3855" max="3855" width="16.7109375" style="101" customWidth="1"/>
    <col min="3856" max="3856" width="14.5703125" style="101" customWidth="1"/>
    <col min="3857" max="3857" width="16.7109375" style="101" customWidth="1"/>
    <col min="3858" max="4095" width="9.140625" style="101"/>
    <col min="4096" max="4096" width="9.28515625" style="101" customWidth="1"/>
    <col min="4097" max="4097" width="3.140625" style="101" customWidth="1"/>
    <col min="4098" max="4098" width="65" style="101" customWidth="1"/>
    <col min="4099" max="4099" width="3.85546875" style="101" customWidth="1"/>
    <col min="4100" max="4100" width="9.140625" style="101"/>
    <col min="4101" max="4101" width="16.85546875" style="101" customWidth="1"/>
    <col min="4102" max="4102" width="9.140625" style="101"/>
    <col min="4103" max="4103" width="3.140625" style="101" customWidth="1"/>
    <col min="4104" max="4104" width="18.28515625" style="101" customWidth="1"/>
    <col min="4105" max="4105" width="14.85546875" style="101" customWidth="1"/>
    <col min="4106" max="4107" width="16" style="101" customWidth="1"/>
    <col min="4108" max="4110" width="15.42578125" style="101" customWidth="1"/>
    <col min="4111" max="4111" width="16.7109375" style="101" customWidth="1"/>
    <col min="4112" max="4112" width="14.5703125" style="101" customWidth="1"/>
    <col min="4113" max="4113" width="16.7109375" style="101" customWidth="1"/>
    <col min="4114" max="4351" width="9.140625" style="101"/>
    <col min="4352" max="4352" width="9.28515625" style="101" customWidth="1"/>
    <col min="4353" max="4353" width="3.140625" style="101" customWidth="1"/>
    <col min="4354" max="4354" width="65" style="101" customWidth="1"/>
    <col min="4355" max="4355" width="3.85546875" style="101" customWidth="1"/>
    <col min="4356" max="4356" width="9.140625" style="101"/>
    <col min="4357" max="4357" width="16.85546875" style="101" customWidth="1"/>
    <col min="4358" max="4358" width="9.140625" style="101"/>
    <col min="4359" max="4359" width="3.140625" style="101" customWidth="1"/>
    <col min="4360" max="4360" width="18.28515625" style="101" customWidth="1"/>
    <col min="4361" max="4361" width="14.85546875" style="101" customWidth="1"/>
    <col min="4362" max="4363" width="16" style="101" customWidth="1"/>
    <col min="4364" max="4366" width="15.42578125" style="101" customWidth="1"/>
    <col min="4367" max="4367" width="16.7109375" style="101" customWidth="1"/>
    <col min="4368" max="4368" width="14.5703125" style="101" customWidth="1"/>
    <col min="4369" max="4369" width="16.7109375" style="101" customWidth="1"/>
    <col min="4370" max="4607" width="9.140625" style="101"/>
    <col min="4608" max="4608" width="9.28515625" style="101" customWidth="1"/>
    <col min="4609" max="4609" width="3.140625" style="101" customWidth="1"/>
    <col min="4610" max="4610" width="65" style="101" customWidth="1"/>
    <col min="4611" max="4611" width="3.85546875" style="101" customWidth="1"/>
    <col min="4612" max="4612" width="9.140625" style="101"/>
    <col min="4613" max="4613" width="16.85546875" style="101" customWidth="1"/>
    <col min="4614" max="4614" width="9.140625" style="101"/>
    <col min="4615" max="4615" width="3.140625" style="101" customWidth="1"/>
    <col min="4616" max="4616" width="18.28515625" style="101" customWidth="1"/>
    <col min="4617" max="4617" width="14.85546875" style="101" customWidth="1"/>
    <col min="4618" max="4619" width="16" style="101" customWidth="1"/>
    <col min="4620" max="4622" width="15.42578125" style="101" customWidth="1"/>
    <col min="4623" max="4623" width="16.7109375" style="101" customWidth="1"/>
    <col min="4624" max="4624" width="14.5703125" style="101" customWidth="1"/>
    <col min="4625" max="4625" width="16.7109375" style="101" customWidth="1"/>
    <col min="4626" max="4863" width="9.140625" style="101"/>
    <col min="4864" max="4864" width="9.28515625" style="101" customWidth="1"/>
    <col min="4865" max="4865" width="3.140625" style="101" customWidth="1"/>
    <col min="4866" max="4866" width="65" style="101" customWidth="1"/>
    <col min="4867" max="4867" width="3.85546875" style="101" customWidth="1"/>
    <col min="4868" max="4868" width="9.140625" style="101"/>
    <col min="4869" max="4869" width="16.85546875" style="101" customWidth="1"/>
    <col min="4870" max="4870" width="9.140625" style="101"/>
    <col min="4871" max="4871" width="3.140625" style="101" customWidth="1"/>
    <col min="4872" max="4872" width="18.28515625" style="101" customWidth="1"/>
    <col min="4873" max="4873" width="14.85546875" style="101" customWidth="1"/>
    <col min="4874" max="4875" width="16" style="101" customWidth="1"/>
    <col min="4876" max="4878" width="15.42578125" style="101" customWidth="1"/>
    <col min="4879" max="4879" width="16.7109375" style="101" customWidth="1"/>
    <col min="4880" max="4880" width="14.5703125" style="101" customWidth="1"/>
    <col min="4881" max="4881" width="16.7109375" style="101" customWidth="1"/>
    <col min="4882" max="5119" width="9.140625" style="101"/>
    <col min="5120" max="5120" width="9.28515625" style="101" customWidth="1"/>
    <col min="5121" max="5121" width="3.140625" style="101" customWidth="1"/>
    <col min="5122" max="5122" width="65" style="101" customWidth="1"/>
    <col min="5123" max="5123" width="3.85546875" style="101" customWidth="1"/>
    <col min="5124" max="5124" width="9.140625" style="101"/>
    <col min="5125" max="5125" width="16.85546875" style="101" customWidth="1"/>
    <col min="5126" max="5126" width="9.140625" style="101"/>
    <col min="5127" max="5127" width="3.140625" style="101" customWidth="1"/>
    <col min="5128" max="5128" width="18.28515625" style="101" customWidth="1"/>
    <col min="5129" max="5129" width="14.85546875" style="101" customWidth="1"/>
    <col min="5130" max="5131" width="16" style="101" customWidth="1"/>
    <col min="5132" max="5134" width="15.42578125" style="101" customWidth="1"/>
    <col min="5135" max="5135" width="16.7109375" style="101" customWidth="1"/>
    <col min="5136" max="5136" width="14.5703125" style="101" customWidth="1"/>
    <col min="5137" max="5137" width="16.7109375" style="101" customWidth="1"/>
    <col min="5138" max="5375" width="9.140625" style="101"/>
    <col min="5376" max="5376" width="9.28515625" style="101" customWidth="1"/>
    <col min="5377" max="5377" width="3.140625" style="101" customWidth="1"/>
    <col min="5378" max="5378" width="65" style="101" customWidth="1"/>
    <col min="5379" max="5379" width="3.85546875" style="101" customWidth="1"/>
    <col min="5380" max="5380" width="9.140625" style="101"/>
    <col min="5381" max="5381" width="16.85546875" style="101" customWidth="1"/>
    <col min="5382" max="5382" width="9.140625" style="101"/>
    <col min="5383" max="5383" width="3.140625" style="101" customWidth="1"/>
    <col min="5384" max="5384" width="18.28515625" style="101" customWidth="1"/>
    <col min="5385" max="5385" width="14.85546875" style="101" customWidth="1"/>
    <col min="5386" max="5387" width="16" style="101" customWidth="1"/>
    <col min="5388" max="5390" width="15.42578125" style="101" customWidth="1"/>
    <col min="5391" max="5391" width="16.7109375" style="101" customWidth="1"/>
    <col min="5392" max="5392" width="14.5703125" style="101" customWidth="1"/>
    <col min="5393" max="5393" width="16.7109375" style="101" customWidth="1"/>
    <col min="5394" max="5631" width="9.140625" style="101"/>
    <col min="5632" max="5632" width="9.28515625" style="101" customWidth="1"/>
    <col min="5633" max="5633" width="3.140625" style="101" customWidth="1"/>
    <col min="5634" max="5634" width="65" style="101" customWidth="1"/>
    <col min="5635" max="5635" width="3.85546875" style="101" customWidth="1"/>
    <col min="5636" max="5636" width="9.140625" style="101"/>
    <col min="5637" max="5637" width="16.85546875" style="101" customWidth="1"/>
    <col min="5638" max="5638" width="9.140625" style="101"/>
    <col min="5639" max="5639" width="3.140625" style="101" customWidth="1"/>
    <col min="5640" max="5640" width="18.28515625" style="101" customWidth="1"/>
    <col min="5641" max="5641" width="14.85546875" style="101" customWidth="1"/>
    <col min="5642" max="5643" width="16" style="101" customWidth="1"/>
    <col min="5644" max="5646" width="15.42578125" style="101" customWidth="1"/>
    <col min="5647" max="5647" width="16.7109375" style="101" customWidth="1"/>
    <col min="5648" max="5648" width="14.5703125" style="101" customWidth="1"/>
    <col min="5649" max="5649" width="16.7109375" style="101" customWidth="1"/>
    <col min="5650" max="5887" width="9.140625" style="101"/>
    <col min="5888" max="5888" width="9.28515625" style="101" customWidth="1"/>
    <col min="5889" max="5889" width="3.140625" style="101" customWidth="1"/>
    <col min="5890" max="5890" width="65" style="101" customWidth="1"/>
    <col min="5891" max="5891" width="3.85546875" style="101" customWidth="1"/>
    <col min="5892" max="5892" width="9.140625" style="101"/>
    <col min="5893" max="5893" width="16.85546875" style="101" customWidth="1"/>
    <col min="5894" max="5894" width="9.140625" style="101"/>
    <col min="5895" max="5895" width="3.140625" style="101" customWidth="1"/>
    <col min="5896" max="5896" width="18.28515625" style="101" customWidth="1"/>
    <col min="5897" max="5897" width="14.85546875" style="101" customWidth="1"/>
    <col min="5898" max="5899" width="16" style="101" customWidth="1"/>
    <col min="5900" max="5902" width="15.42578125" style="101" customWidth="1"/>
    <col min="5903" max="5903" width="16.7109375" style="101" customWidth="1"/>
    <col min="5904" max="5904" width="14.5703125" style="101" customWidth="1"/>
    <col min="5905" max="5905" width="16.7109375" style="101" customWidth="1"/>
    <col min="5906" max="6143" width="9.140625" style="101"/>
    <col min="6144" max="6144" width="9.28515625" style="101" customWidth="1"/>
    <col min="6145" max="6145" width="3.140625" style="101" customWidth="1"/>
    <col min="6146" max="6146" width="65" style="101" customWidth="1"/>
    <col min="6147" max="6147" width="3.85546875" style="101" customWidth="1"/>
    <col min="6148" max="6148" width="9.140625" style="101"/>
    <col min="6149" max="6149" width="16.85546875" style="101" customWidth="1"/>
    <col min="6150" max="6150" width="9.140625" style="101"/>
    <col min="6151" max="6151" width="3.140625" style="101" customWidth="1"/>
    <col min="6152" max="6152" width="18.28515625" style="101" customWidth="1"/>
    <col min="6153" max="6153" width="14.85546875" style="101" customWidth="1"/>
    <col min="6154" max="6155" width="16" style="101" customWidth="1"/>
    <col min="6156" max="6158" width="15.42578125" style="101" customWidth="1"/>
    <col min="6159" max="6159" width="16.7109375" style="101" customWidth="1"/>
    <col min="6160" max="6160" width="14.5703125" style="101" customWidth="1"/>
    <col min="6161" max="6161" width="16.7109375" style="101" customWidth="1"/>
    <col min="6162" max="6399" width="9.140625" style="101"/>
    <col min="6400" max="6400" width="9.28515625" style="101" customWidth="1"/>
    <col min="6401" max="6401" width="3.140625" style="101" customWidth="1"/>
    <col min="6402" max="6402" width="65" style="101" customWidth="1"/>
    <col min="6403" max="6403" width="3.85546875" style="101" customWidth="1"/>
    <col min="6404" max="6404" width="9.140625" style="101"/>
    <col min="6405" max="6405" width="16.85546875" style="101" customWidth="1"/>
    <col min="6406" max="6406" width="9.140625" style="101"/>
    <col min="6407" max="6407" width="3.140625" style="101" customWidth="1"/>
    <col min="6408" max="6408" width="18.28515625" style="101" customWidth="1"/>
    <col min="6409" max="6409" width="14.85546875" style="101" customWidth="1"/>
    <col min="6410" max="6411" width="16" style="101" customWidth="1"/>
    <col min="6412" max="6414" width="15.42578125" style="101" customWidth="1"/>
    <col min="6415" max="6415" width="16.7109375" style="101" customWidth="1"/>
    <col min="6416" max="6416" width="14.5703125" style="101" customWidth="1"/>
    <col min="6417" max="6417" width="16.7109375" style="101" customWidth="1"/>
    <col min="6418" max="6655" width="9.140625" style="101"/>
    <col min="6656" max="6656" width="9.28515625" style="101" customWidth="1"/>
    <col min="6657" max="6657" width="3.140625" style="101" customWidth="1"/>
    <col min="6658" max="6658" width="65" style="101" customWidth="1"/>
    <col min="6659" max="6659" width="3.85546875" style="101" customWidth="1"/>
    <col min="6660" max="6660" width="9.140625" style="101"/>
    <col min="6661" max="6661" width="16.85546875" style="101" customWidth="1"/>
    <col min="6662" max="6662" width="9.140625" style="101"/>
    <col min="6663" max="6663" width="3.140625" style="101" customWidth="1"/>
    <col min="6664" max="6664" width="18.28515625" style="101" customWidth="1"/>
    <col min="6665" max="6665" width="14.85546875" style="101" customWidth="1"/>
    <col min="6666" max="6667" width="16" style="101" customWidth="1"/>
    <col min="6668" max="6670" width="15.42578125" style="101" customWidth="1"/>
    <col min="6671" max="6671" width="16.7109375" style="101" customWidth="1"/>
    <col min="6672" max="6672" width="14.5703125" style="101" customWidth="1"/>
    <col min="6673" max="6673" width="16.7109375" style="101" customWidth="1"/>
    <col min="6674" max="6911" width="9.140625" style="101"/>
    <col min="6912" max="6912" width="9.28515625" style="101" customWidth="1"/>
    <col min="6913" max="6913" width="3.140625" style="101" customWidth="1"/>
    <col min="6914" max="6914" width="65" style="101" customWidth="1"/>
    <col min="6915" max="6915" width="3.85546875" style="101" customWidth="1"/>
    <col min="6916" max="6916" width="9.140625" style="101"/>
    <col min="6917" max="6917" width="16.85546875" style="101" customWidth="1"/>
    <col min="6918" max="6918" width="9.140625" style="101"/>
    <col min="6919" max="6919" width="3.140625" style="101" customWidth="1"/>
    <col min="6920" max="6920" width="18.28515625" style="101" customWidth="1"/>
    <col min="6921" max="6921" width="14.85546875" style="101" customWidth="1"/>
    <col min="6922" max="6923" width="16" style="101" customWidth="1"/>
    <col min="6924" max="6926" width="15.42578125" style="101" customWidth="1"/>
    <col min="6927" max="6927" width="16.7109375" style="101" customWidth="1"/>
    <col min="6928" max="6928" width="14.5703125" style="101" customWidth="1"/>
    <col min="6929" max="6929" width="16.7109375" style="101" customWidth="1"/>
    <col min="6930" max="7167" width="9.140625" style="101"/>
    <col min="7168" max="7168" width="9.28515625" style="101" customWidth="1"/>
    <col min="7169" max="7169" width="3.140625" style="101" customWidth="1"/>
    <col min="7170" max="7170" width="65" style="101" customWidth="1"/>
    <col min="7171" max="7171" width="3.85546875" style="101" customWidth="1"/>
    <col min="7172" max="7172" width="9.140625" style="101"/>
    <col min="7173" max="7173" width="16.85546875" style="101" customWidth="1"/>
    <col min="7174" max="7174" width="9.140625" style="101"/>
    <col min="7175" max="7175" width="3.140625" style="101" customWidth="1"/>
    <col min="7176" max="7176" width="18.28515625" style="101" customWidth="1"/>
    <col min="7177" max="7177" width="14.85546875" style="101" customWidth="1"/>
    <col min="7178" max="7179" width="16" style="101" customWidth="1"/>
    <col min="7180" max="7182" width="15.42578125" style="101" customWidth="1"/>
    <col min="7183" max="7183" width="16.7109375" style="101" customWidth="1"/>
    <col min="7184" max="7184" width="14.5703125" style="101" customWidth="1"/>
    <col min="7185" max="7185" width="16.7109375" style="101" customWidth="1"/>
    <col min="7186" max="7423" width="9.140625" style="101"/>
    <col min="7424" max="7424" width="9.28515625" style="101" customWidth="1"/>
    <col min="7425" max="7425" width="3.140625" style="101" customWidth="1"/>
    <col min="7426" max="7426" width="65" style="101" customWidth="1"/>
    <col min="7427" max="7427" width="3.85546875" style="101" customWidth="1"/>
    <col min="7428" max="7428" width="9.140625" style="101"/>
    <col min="7429" max="7429" width="16.85546875" style="101" customWidth="1"/>
    <col min="7430" max="7430" width="9.140625" style="101"/>
    <col min="7431" max="7431" width="3.140625" style="101" customWidth="1"/>
    <col min="7432" max="7432" width="18.28515625" style="101" customWidth="1"/>
    <col min="7433" max="7433" width="14.85546875" style="101" customWidth="1"/>
    <col min="7434" max="7435" width="16" style="101" customWidth="1"/>
    <col min="7436" max="7438" width="15.42578125" style="101" customWidth="1"/>
    <col min="7439" max="7439" width="16.7109375" style="101" customWidth="1"/>
    <col min="7440" max="7440" width="14.5703125" style="101" customWidth="1"/>
    <col min="7441" max="7441" width="16.7109375" style="101" customWidth="1"/>
    <col min="7442" max="7679" width="9.140625" style="101"/>
    <col min="7680" max="7680" width="9.28515625" style="101" customWidth="1"/>
    <col min="7681" max="7681" width="3.140625" style="101" customWidth="1"/>
    <col min="7682" max="7682" width="65" style="101" customWidth="1"/>
    <col min="7683" max="7683" width="3.85546875" style="101" customWidth="1"/>
    <col min="7684" max="7684" width="9.140625" style="101"/>
    <col min="7685" max="7685" width="16.85546875" style="101" customWidth="1"/>
    <col min="7686" max="7686" width="9.140625" style="101"/>
    <col min="7687" max="7687" width="3.140625" style="101" customWidth="1"/>
    <col min="7688" max="7688" width="18.28515625" style="101" customWidth="1"/>
    <col min="7689" max="7689" width="14.85546875" style="101" customWidth="1"/>
    <col min="7690" max="7691" width="16" style="101" customWidth="1"/>
    <col min="7692" max="7694" width="15.42578125" style="101" customWidth="1"/>
    <col min="7695" max="7695" width="16.7109375" style="101" customWidth="1"/>
    <col min="7696" max="7696" width="14.5703125" style="101" customWidth="1"/>
    <col min="7697" max="7697" width="16.7109375" style="101" customWidth="1"/>
    <col min="7698" max="7935" width="9.140625" style="101"/>
    <col min="7936" max="7936" width="9.28515625" style="101" customWidth="1"/>
    <col min="7937" max="7937" width="3.140625" style="101" customWidth="1"/>
    <col min="7938" max="7938" width="65" style="101" customWidth="1"/>
    <col min="7939" max="7939" width="3.85546875" style="101" customWidth="1"/>
    <col min="7940" max="7940" width="9.140625" style="101"/>
    <col min="7941" max="7941" width="16.85546875" style="101" customWidth="1"/>
    <col min="7942" max="7942" width="9.140625" style="101"/>
    <col min="7943" max="7943" width="3.140625" style="101" customWidth="1"/>
    <col min="7944" max="7944" width="18.28515625" style="101" customWidth="1"/>
    <col min="7945" max="7945" width="14.85546875" style="101" customWidth="1"/>
    <col min="7946" max="7947" width="16" style="101" customWidth="1"/>
    <col min="7948" max="7950" width="15.42578125" style="101" customWidth="1"/>
    <col min="7951" max="7951" width="16.7109375" style="101" customWidth="1"/>
    <col min="7952" max="7952" width="14.5703125" style="101" customWidth="1"/>
    <col min="7953" max="7953" width="16.7109375" style="101" customWidth="1"/>
    <col min="7954" max="8191" width="9.140625" style="101"/>
    <col min="8192" max="8192" width="9.28515625" style="101" customWidth="1"/>
    <col min="8193" max="8193" width="3.140625" style="101" customWidth="1"/>
    <col min="8194" max="8194" width="65" style="101" customWidth="1"/>
    <col min="8195" max="8195" width="3.85546875" style="101" customWidth="1"/>
    <col min="8196" max="8196" width="9.140625" style="101"/>
    <col min="8197" max="8197" width="16.85546875" style="101" customWidth="1"/>
    <col min="8198" max="8198" width="9.140625" style="101"/>
    <col min="8199" max="8199" width="3.140625" style="101" customWidth="1"/>
    <col min="8200" max="8200" width="18.28515625" style="101" customWidth="1"/>
    <col min="8201" max="8201" width="14.85546875" style="101" customWidth="1"/>
    <col min="8202" max="8203" width="16" style="101" customWidth="1"/>
    <col min="8204" max="8206" width="15.42578125" style="101" customWidth="1"/>
    <col min="8207" max="8207" width="16.7109375" style="101" customWidth="1"/>
    <col min="8208" max="8208" width="14.5703125" style="101" customWidth="1"/>
    <col min="8209" max="8209" width="16.7109375" style="101" customWidth="1"/>
    <col min="8210" max="8447" width="9.140625" style="101"/>
    <col min="8448" max="8448" width="9.28515625" style="101" customWidth="1"/>
    <col min="8449" max="8449" width="3.140625" style="101" customWidth="1"/>
    <col min="8450" max="8450" width="65" style="101" customWidth="1"/>
    <col min="8451" max="8451" width="3.85546875" style="101" customWidth="1"/>
    <col min="8452" max="8452" width="9.140625" style="101"/>
    <col min="8453" max="8453" width="16.85546875" style="101" customWidth="1"/>
    <col min="8454" max="8454" width="9.140625" style="101"/>
    <col min="8455" max="8455" width="3.140625" style="101" customWidth="1"/>
    <col min="8456" max="8456" width="18.28515625" style="101" customWidth="1"/>
    <col min="8457" max="8457" width="14.85546875" style="101" customWidth="1"/>
    <col min="8458" max="8459" width="16" style="101" customWidth="1"/>
    <col min="8460" max="8462" width="15.42578125" style="101" customWidth="1"/>
    <col min="8463" max="8463" width="16.7109375" style="101" customWidth="1"/>
    <col min="8464" max="8464" width="14.5703125" style="101" customWidth="1"/>
    <col min="8465" max="8465" width="16.7109375" style="101" customWidth="1"/>
    <col min="8466" max="8703" width="9.140625" style="101"/>
    <col min="8704" max="8704" width="9.28515625" style="101" customWidth="1"/>
    <col min="8705" max="8705" width="3.140625" style="101" customWidth="1"/>
    <col min="8706" max="8706" width="65" style="101" customWidth="1"/>
    <col min="8707" max="8707" width="3.85546875" style="101" customWidth="1"/>
    <col min="8708" max="8708" width="9.140625" style="101"/>
    <col min="8709" max="8709" width="16.85546875" style="101" customWidth="1"/>
    <col min="8710" max="8710" width="9.140625" style="101"/>
    <col min="8711" max="8711" width="3.140625" style="101" customWidth="1"/>
    <col min="8712" max="8712" width="18.28515625" style="101" customWidth="1"/>
    <col min="8713" max="8713" width="14.85546875" style="101" customWidth="1"/>
    <col min="8714" max="8715" width="16" style="101" customWidth="1"/>
    <col min="8716" max="8718" width="15.42578125" style="101" customWidth="1"/>
    <col min="8719" max="8719" width="16.7109375" style="101" customWidth="1"/>
    <col min="8720" max="8720" width="14.5703125" style="101" customWidth="1"/>
    <col min="8721" max="8721" width="16.7109375" style="101" customWidth="1"/>
    <col min="8722" max="8959" width="9.140625" style="101"/>
    <col min="8960" max="8960" width="9.28515625" style="101" customWidth="1"/>
    <col min="8961" max="8961" width="3.140625" style="101" customWidth="1"/>
    <col min="8962" max="8962" width="65" style="101" customWidth="1"/>
    <col min="8963" max="8963" width="3.85546875" style="101" customWidth="1"/>
    <col min="8964" max="8964" width="9.140625" style="101"/>
    <col min="8965" max="8965" width="16.85546875" style="101" customWidth="1"/>
    <col min="8966" max="8966" width="9.140625" style="101"/>
    <col min="8967" max="8967" width="3.140625" style="101" customWidth="1"/>
    <col min="8968" max="8968" width="18.28515625" style="101" customWidth="1"/>
    <col min="8969" max="8969" width="14.85546875" style="101" customWidth="1"/>
    <col min="8970" max="8971" width="16" style="101" customWidth="1"/>
    <col min="8972" max="8974" width="15.42578125" style="101" customWidth="1"/>
    <col min="8975" max="8975" width="16.7109375" style="101" customWidth="1"/>
    <col min="8976" max="8976" width="14.5703125" style="101" customWidth="1"/>
    <col min="8977" max="8977" width="16.7109375" style="101" customWidth="1"/>
    <col min="8978" max="9215" width="9.140625" style="101"/>
    <col min="9216" max="9216" width="9.28515625" style="101" customWidth="1"/>
    <col min="9217" max="9217" width="3.140625" style="101" customWidth="1"/>
    <col min="9218" max="9218" width="65" style="101" customWidth="1"/>
    <col min="9219" max="9219" width="3.85546875" style="101" customWidth="1"/>
    <col min="9220" max="9220" width="9.140625" style="101"/>
    <col min="9221" max="9221" width="16.85546875" style="101" customWidth="1"/>
    <col min="9222" max="9222" width="9.140625" style="101"/>
    <col min="9223" max="9223" width="3.140625" style="101" customWidth="1"/>
    <col min="9224" max="9224" width="18.28515625" style="101" customWidth="1"/>
    <col min="9225" max="9225" width="14.85546875" style="101" customWidth="1"/>
    <col min="9226" max="9227" width="16" style="101" customWidth="1"/>
    <col min="9228" max="9230" width="15.42578125" style="101" customWidth="1"/>
    <col min="9231" max="9231" width="16.7109375" style="101" customWidth="1"/>
    <col min="9232" max="9232" width="14.5703125" style="101" customWidth="1"/>
    <col min="9233" max="9233" width="16.7109375" style="101" customWidth="1"/>
    <col min="9234" max="9471" width="9.140625" style="101"/>
    <col min="9472" max="9472" width="9.28515625" style="101" customWidth="1"/>
    <col min="9473" max="9473" width="3.140625" style="101" customWidth="1"/>
    <col min="9474" max="9474" width="65" style="101" customWidth="1"/>
    <col min="9475" max="9475" width="3.85546875" style="101" customWidth="1"/>
    <col min="9476" max="9476" width="9.140625" style="101"/>
    <col min="9477" max="9477" width="16.85546875" style="101" customWidth="1"/>
    <col min="9478" max="9478" width="9.140625" style="101"/>
    <col min="9479" max="9479" width="3.140625" style="101" customWidth="1"/>
    <col min="9480" max="9480" width="18.28515625" style="101" customWidth="1"/>
    <col min="9481" max="9481" width="14.85546875" style="101" customWidth="1"/>
    <col min="9482" max="9483" width="16" style="101" customWidth="1"/>
    <col min="9484" max="9486" width="15.42578125" style="101" customWidth="1"/>
    <col min="9487" max="9487" width="16.7109375" style="101" customWidth="1"/>
    <col min="9488" max="9488" width="14.5703125" style="101" customWidth="1"/>
    <col min="9489" max="9489" width="16.7109375" style="101" customWidth="1"/>
    <col min="9490" max="9727" width="9.140625" style="101"/>
    <col min="9728" max="9728" width="9.28515625" style="101" customWidth="1"/>
    <col min="9729" max="9729" width="3.140625" style="101" customWidth="1"/>
    <col min="9730" max="9730" width="65" style="101" customWidth="1"/>
    <col min="9731" max="9731" width="3.85546875" style="101" customWidth="1"/>
    <col min="9732" max="9732" width="9.140625" style="101"/>
    <col min="9733" max="9733" width="16.85546875" style="101" customWidth="1"/>
    <col min="9734" max="9734" width="9.140625" style="101"/>
    <col min="9735" max="9735" width="3.140625" style="101" customWidth="1"/>
    <col min="9736" max="9736" width="18.28515625" style="101" customWidth="1"/>
    <col min="9737" max="9737" width="14.85546875" style="101" customWidth="1"/>
    <col min="9738" max="9739" width="16" style="101" customWidth="1"/>
    <col min="9740" max="9742" width="15.42578125" style="101" customWidth="1"/>
    <col min="9743" max="9743" width="16.7109375" style="101" customWidth="1"/>
    <col min="9744" max="9744" width="14.5703125" style="101" customWidth="1"/>
    <col min="9745" max="9745" width="16.7109375" style="101" customWidth="1"/>
    <col min="9746" max="9983" width="9.140625" style="101"/>
    <col min="9984" max="9984" width="9.28515625" style="101" customWidth="1"/>
    <col min="9985" max="9985" width="3.140625" style="101" customWidth="1"/>
    <col min="9986" max="9986" width="65" style="101" customWidth="1"/>
    <col min="9987" max="9987" width="3.85546875" style="101" customWidth="1"/>
    <col min="9988" max="9988" width="9.140625" style="101"/>
    <col min="9989" max="9989" width="16.85546875" style="101" customWidth="1"/>
    <col min="9990" max="9990" width="9.140625" style="101"/>
    <col min="9991" max="9991" width="3.140625" style="101" customWidth="1"/>
    <col min="9992" max="9992" width="18.28515625" style="101" customWidth="1"/>
    <col min="9993" max="9993" width="14.85546875" style="101" customWidth="1"/>
    <col min="9994" max="9995" width="16" style="101" customWidth="1"/>
    <col min="9996" max="9998" width="15.42578125" style="101" customWidth="1"/>
    <col min="9999" max="9999" width="16.7109375" style="101" customWidth="1"/>
    <col min="10000" max="10000" width="14.5703125" style="101" customWidth="1"/>
    <col min="10001" max="10001" width="16.7109375" style="101" customWidth="1"/>
    <col min="10002" max="10239" width="9.140625" style="101"/>
    <col min="10240" max="10240" width="9.28515625" style="101" customWidth="1"/>
    <col min="10241" max="10241" width="3.140625" style="101" customWidth="1"/>
    <col min="10242" max="10242" width="65" style="101" customWidth="1"/>
    <col min="10243" max="10243" width="3.85546875" style="101" customWidth="1"/>
    <col min="10244" max="10244" width="9.140625" style="101"/>
    <col min="10245" max="10245" width="16.85546875" style="101" customWidth="1"/>
    <col min="10246" max="10246" width="9.140625" style="101"/>
    <col min="10247" max="10247" width="3.140625" style="101" customWidth="1"/>
    <col min="10248" max="10248" width="18.28515625" style="101" customWidth="1"/>
    <col min="10249" max="10249" width="14.85546875" style="101" customWidth="1"/>
    <col min="10250" max="10251" width="16" style="101" customWidth="1"/>
    <col min="10252" max="10254" width="15.42578125" style="101" customWidth="1"/>
    <col min="10255" max="10255" width="16.7109375" style="101" customWidth="1"/>
    <col min="10256" max="10256" width="14.5703125" style="101" customWidth="1"/>
    <col min="10257" max="10257" width="16.7109375" style="101" customWidth="1"/>
    <col min="10258" max="10495" width="9.140625" style="101"/>
    <col min="10496" max="10496" width="9.28515625" style="101" customWidth="1"/>
    <col min="10497" max="10497" width="3.140625" style="101" customWidth="1"/>
    <col min="10498" max="10498" width="65" style="101" customWidth="1"/>
    <col min="10499" max="10499" width="3.85546875" style="101" customWidth="1"/>
    <col min="10500" max="10500" width="9.140625" style="101"/>
    <col min="10501" max="10501" width="16.85546875" style="101" customWidth="1"/>
    <col min="10502" max="10502" width="9.140625" style="101"/>
    <col min="10503" max="10503" width="3.140625" style="101" customWidth="1"/>
    <col min="10504" max="10504" width="18.28515625" style="101" customWidth="1"/>
    <col min="10505" max="10505" width="14.85546875" style="101" customWidth="1"/>
    <col min="10506" max="10507" width="16" style="101" customWidth="1"/>
    <col min="10508" max="10510" width="15.42578125" style="101" customWidth="1"/>
    <col min="10511" max="10511" width="16.7109375" style="101" customWidth="1"/>
    <col min="10512" max="10512" width="14.5703125" style="101" customWidth="1"/>
    <col min="10513" max="10513" width="16.7109375" style="101" customWidth="1"/>
    <col min="10514" max="10751" width="9.140625" style="101"/>
    <col min="10752" max="10752" width="9.28515625" style="101" customWidth="1"/>
    <col min="10753" max="10753" width="3.140625" style="101" customWidth="1"/>
    <col min="10754" max="10754" width="65" style="101" customWidth="1"/>
    <col min="10755" max="10755" width="3.85546875" style="101" customWidth="1"/>
    <col min="10756" max="10756" width="9.140625" style="101"/>
    <col min="10757" max="10757" width="16.85546875" style="101" customWidth="1"/>
    <col min="10758" max="10758" width="9.140625" style="101"/>
    <col min="10759" max="10759" width="3.140625" style="101" customWidth="1"/>
    <col min="10760" max="10760" width="18.28515625" style="101" customWidth="1"/>
    <col min="10761" max="10761" width="14.85546875" style="101" customWidth="1"/>
    <col min="10762" max="10763" width="16" style="101" customWidth="1"/>
    <col min="10764" max="10766" width="15.42578125" style="101" customWidth="1"/>
    <col min="10767" max="10767" width="16.7109375" style="101" customWidth="1"/>
    <col min="10768" max="10768" width="14.5703125" style="101" customWidth="1"/>
    <col min="10769" max="10769" width="16.7109375" style="101" customWidth="1"/>
    <col min="10770" max="11007" width="9.140625" style="101"/>
    <col min="11008" max="11008" width="9.28515625" style="101" customWidth="1"/>
    <col min="11009" max="11009" width="3.140625" style="101" customWidth="1"/>
    <col min="11010" max="11010" width="65" style="101" customWidth="1"/>
    <col min="11011" max="11011" width="3.85546875" style="101" customWidth="1"/>
    <col min="11012" max="11012" width="9.140625" style="101"/>
    <col min="11013" max="11013" width="16.85546875" style="101" customWidth="1"/>
    <col min="11014" max="11014" width="9.140625" style="101"/>
    <col min="11015" max="11015" width="3.140625" style="101" customWidth="1"/>
    <col min="11016" max="11016" width="18.28515625" style="101" customWidth="1"/>
    <col min="11017" max="11017" width="14.85546875" style="101" customWidth="1"/>
    <col min="11018" max="11019" width="16" style="101" customWidth="1"/>
    <col min="11020" max="11022" width="15.42578125" style="101" customWidth="1"/>
    <col min="11023" max="11023" width="16.7109375" style="101" customWidth="1"/>
    <col min="11024" max="11024" width="14.5703125" style="101" customWidth="1"/>
    <col min="11025" max="11025" width="16.7109375" style="101" customWidth="1"/>
    <col min="11026" max="11263" width="9.140625" style="101"/>
    <col min="11264" max="11264" width="9.28515625" style="101" customWidth="1"/>
    <col min="11265" max="11265" width="3.140625" style="101" customWidth="1"/>
    <col min="11266" max="11266" width="65" style="101" customWidth="1"/>
    <col min="11267" max="11267" width="3.85546875" style="101" customWidth="1"/>
    <col min="11268" max="11268" width="9.140625" style="101"/>
    <col min="11269" max="11269" width="16.85546875" style="101" customWidth="1"/>
    <col min="11270" max="11270" width="9.140625" style="101"/>
    <col min="11271" max="11271" width="3.140625" style="101" customWidth="1"/>
    <col min="11272" max="11272" width="18.28515625" style="101" customWidth="1"/>
    <col min="11273" max="11273" width="14.85546875" style="101" customWidth="1"/>
    <col min="11274" max="11275" width="16" style="101" customWidth="1"/>
    <col min="11276" max="11278" width="15.42578125" style="101" customWidth="1"/>
    <col min="11279" max="11279" width="16.7109375" style="101" customWidth="1"/>
    <col min="11280" max="11280" width="14.5703125" style="101" customWidth="1"/>
    <col min="11281" max="11281" width="16.7109375" style="101" customWidth="1"/>
    <col min="11282" max="11519" width="9.140625" style="101"/>
    <col min="11520" max="11520" width="9.28515625" style="101" customWidth="1"/>
    <col min="11521" max="11521" width="3.140625" style="101" customWidth="1"/>
    <col min="11522" max="11522" width="65" style="101" customWidth="1"/>
    <col min="11523" max="11523" width="3.85546875" style="101" customWidth="1"/>
    <col min="11524" max="11524" width="9.140625" style="101"/>
    <col min="11525" max="11525" width="16.85546875" style="101" customWidth="1"/>
    <col min="11526" max="11526" width="9.140625" style="101"/>
    <col min="11527" max="11527" width="3.140625" style="101" customWidth="1"/>
    <col min="11528" max="11528" width="18.28515625" style="101" customWidth="1"/>
    <col min="11529" max="11529" width="14.85546875" style="101" customWidth="1"/>
    <col min="11530" max="11531" width="16" style="101" customWidth="1"/>
    <col min="11532" max="11534" width="15.42578125" style="101" customWidth="1"/>
    <col min="11535" max="11535" width="16.7109375" style="101" customWidth="1"/>
    <col min="11536" max="11536" width="14.5703125" style="101" customWidth="1"/>
    <col min="11537" max="11537" width="16.7109375" style="101" customWidth="1"/>
    <col min="11538" max="11775" width="9.140625" style="101"/>
    <col min="11776" max="11776" width="9.28515625" style="101" customWidth="1"/>
    <col min="11777" max="11777" width="3.140625" style="101" customWidth="1"/>
    <col min="11778" max="11778" width="65" style="101" customWidth="1"/>
    <col min="11779" max="11779" width="3.85546875" style="101" customWidth="1"/>
    <col min="11780" max="11780" width="9.140625" style="101"/>
    <col min="11781" max="11781" width="16.85546875" style="101" customWidth="1"/>
    <col min="11782" max="11782" width="9.140625" style="101"/>
    <col min="11783" max="11783" width="3.140625" style="101" customWidth="1"/>
    <col min="11784" max="11784" width="18.28515625" style="101" customWidth="1"/>
    <col min="11785" max="11785" width="14.85546875" style="101" customWidth="1"/>
    <col min="11786" max="11787" width="16" style="101" customWidth="1"/>
    <col min="11788" max="11790" width="15.42578125" style="101" customWidth="1"/>
    <col min="11791" max="11791" width="16.7109375" style="101" customWidth="1"/>
    <col min="11792" max="11792" width="14.5703125" style="101" customWidth="1"/>
    <col min="11793" max="11793" width="16.7109375" style="101" customWidth="1"/>
    <col min="11794" max="12031" width="9.140625" style="101"/>
    <col min="12032" max="12032" width="9.28515625" style="101" customWidth="1"/>
    <col min="12033" max="12033" width="3.140625" style="101" customWidth="1"/>
    <col min="12034" max="12034" width="65" style="101" customWidth="1"/>
    <col min="12035" max="12035" width="3.85546875" style="101" customWidth="1"/>
    <col min="12036" max="12036" width="9.140625" style="101"/>
    <col min="12037" max="12037" width="16.85546875" style="101" customWidth="1"/>
    <col min="12038" max="12038" width="9.140625" style="101"/>
    <col min="12039" max="12039" width="3.140625" style="101" customWidth="1"/>
    <col min="12040" max="12040" width="18.28515625" style="101" customWidth="1"/>
    <col min="12041" max="12041" width="14.85546875" style="101" customWidth="1"/>
    <col min="12042" max="12043" width="16" style="101" customWidth="1"/>
    <col min="12044" max="12046" width="15.42578125" style="101" customWidth="1"/>
    <col min="12047" max="12047" width="16.7109375" style="101" customWidth="1"/>
    <col min="12048" max="12048" width="14.5703125" style="101" customWidth="1"/>
    <col min="12049" max="12049" width="16.7109375" style="101" customWidth="1"/>
    <col min="12050" max="12287" width="9.140625" style="101"/>
    <col min="12288" max="12288" width="9.28515625" style="101" customWidth="1"/>
    <col min="12289" max="12289" width="3.140625" style="101" customWidth="1"/>
    <col min="12290" max="12290" width="65" style="101" customWidth="1"/>
    <col min="12291" max="12291" width="3.85546875" style="101" customWidth="1"/>
    <col min="12292" max="12292" width="9.140625" style="101"/>
    <col min="12293" max="12293" width="16.85546875" style="101" customWidth="1"/>
    <col min="12294" max="12294" width="9.140625" style="101"/>
    <col min="12295" max="12295" width="3.140625" style="101" customWidth="1"/>
    <col min="12296" max="12296" width="18.28515625" style="101" customWidth="1"/>
    <col min="12297" max="12297" width="14.85546875" style="101" customWidth="1"/>
    <col min="12298" max="12299" width="16" style="101" customWidth="1"/>
    <col min="12300" max="12302" width="15.42578125" style="101" customWidth="1"/>
    <col min="12303" max="12303" width="16.7109375" style="101" customWidth="1"/>
    <col min="12304" max="12304" width="14.5703125" style="101" customWidth="1"/>
    <col min="12305" max="12305" width="16.7109375" style="101" customWidth="1"/>
    <col min="12306" max="12543" width="9.140625" style="101"/>
    <col min="12544" max="12544" width="9.28515625" style="101" customWidth="1"/>
    <col min="12545" max="12545" width="3.140625" style="101" customWidth="1"/>
    <col min="12546" max="12546" width="65" style="101" customWidth="1"/>
    <col min="12547" max="12547" width="3.85546875" style="101" customWidth="1"/>
    <col min="12548" max="12548" width="9.140625" style="101"/>
    <col min="12549" max="12549" width="16.85546875" style="101" customWidth="1"/>
    <col min="12550" max="12550" width="9.140625" style="101"/>
    <col min="12551" max="12551" width="3.140625" style="101" customWidth="1"/>
    <col min="12552" max="12552" width="18.28515625" style="101" customWidth="1"/>
    <col min="12553" max="12553" width="14.85546875" style="101" customWidth="1"/>
    <col min="12554" max="12555" width="16" style="101" customWidth="1"/>
    <col min="12556" max="12558" width="15.42578125" style="101" customWidth="1"/>
    <col min="12559" max="12559" width="16.7109375" style="101" customWidth="1"/>
    <col min="12560" max="12560" width="14.5703125" style="101" customWidth="1"/>
    <col min="12561" max="12561" width="16.7109375" style="101" customWidth="1"/>
    <col min="12562" max="12799" width="9.140625" style="101"/>
    <col min="12800" max="12800" width="9.28515625" style="101" customWidth="1"/>
    <col min="12801" max="12801" width="3.140625" style="101" customWidth="1"/>
    <col min="12802" max="12802" width="65" style="101" customWidth="1"/>
    <col min="12803" max="12803" width="3.85546875" style="101" customWidth="1"/>
    <col min="12804" max="12804" width="9.140625" style="101"/>
    <col min="12805" max="12805" width="16.85546875" style="101" customWidth="1"/>
    <col min="12806" max="12806" width="9.140625" style="101"/>
    <col min="12807" max="12807" width="3.140625" style="101" customWidth="1"/>
    <col min="12808" max="12808" width="18.28515625" style="101" customWidth="1"/>
    <col min="12809" max="12809" width="14.85546875" style="101" customWidth="1"/>
    <col min="12810" max="12811" width="16" style="101" customWidth="1"/>
    <col min="12812" max="12814" width="15.42578125" style="101" customWidth="1"/>
    <col min="12815" max="12815" width="16.7109375" style="101" customWidth="1"/>
    <col min="12816" max="12816" width="14.5703125" style="101" customWidth="1"/>
    <col min="12817" max="12817" width="16.7109375" style="101" customWidth="1"/>
    <col min="12818" max="13055" width="9.140625" style="101"/>
    <col min="13056" max="13056" width="9.28515625" style="101" customWidth="1"/>
    <col min="13057" max="13057" width="3.140625" style="101" customWidth="1"/>
    <col min="13058" max="13058" width="65" style="101" customWidth="1"/>
    <col min="13059" max="13059" width="3.85546875" style="101" customWidth="1"/>
    <col min="13060" max="13060" width="9.140625" style="101"/>
    <col min="13061" max="13061" width="16.85546875" style="101" customWidth="1"/>
    <col min="13062" max="13062" width="9.140625" style="101"/>
    <col min="13063" max="13063" width="3.140625" style="101" customWidth="1"/>
    <col min="13064" max="13064" width="18.28515625" style="101" customWidth="1"/>
    <col min="13065" max="13065" width="14.85546875" style="101" customWidth="1"/>
    <col min="13066" max="13067" width="16" style="101" customWidth="1"/>
    <col min="13068" max="13070" width="15.42578125" style="101" customWidth="1"/>
    <col min="13071" max="13071" width="16.7109375" style="101" customWidth="1"/>
    <col min="13072" max="13072" width="14.5703125" style="101" customWidth="1"/>
    <col min="13073" max="13073" width="16.7109375" style="101" customWidth="1"/>
    <col min="13074" max="13311" width="9.140625" style="101"/>
    <col min="13312" max="13312" width="9.28515625" style="101" customWidth="1"/>
    <col min="13313" max="13313" width="3.140625" style="101" customWidth="1"/>
    <col min="13314" max="13314" width="65" style="101" customWidth="1"/>
    <col min="13315" max="13315" width="3.85546875" style="101" customWidth="1"/>
    <col min="13316" max="13316" width="9.140625" style="101"/>
    <col min="13317" max="13317" width="16.85546875" style="101" customWidth="1"/>
    <col min="13318" max="13318" width="9.140625" style="101"/>
    <col min="13319" max="13319" width="3.140625" style="101" customWidth="1"/>
    <col min="13320" max="13320" width="18.28515625" style="101" customWidth="1"/>
    <col min="13321" max="13321" width="14.85546875" style="101" customWidth="1"/>
    <col min="13322" max="13323" width="16" style="101" customWidth="1"/>
    <col min="13324" max="13326" width="15.42578125" style="101" customWidth="1"/>
    <col min="13327" max="13327" width="16.7109375" style="101" customWidth="1"/>
    <col min="13328" max="13328" width="14.5703125" style="101" customWidth="1"/>
    <col min="13329" max="13329" width="16.7109375" style="101" customWidth="1"/>
    <col min="13330" max="13567" width="9.140625" style="101"/>
    <col min="13568" max="13568" width="9.28515625" style="101" customWidth="1"/>
    <col min="13569" max="13569" width="3.140625" style="101" customWidth="1"/>
    <col min="13570" max="13570" width="65" style="101" customWidth="1"/>
    <col min="13571" max="13571" width="3.85546875" style="101" customWidth="1"/>
    <col min="13572" max="13572" width="9.140625" style="101"/>
    <col min="13573" max="13573" width="16.85546875" style="101" customWidth="1"/>
    <col min="13574" max="13574" width="9.140625" style="101"/>
    <col min="13575" max="13575" width="3.140625" style="101" customWidth="1"/>
    <col min="13576" max="13576" width="18.28515625" style="101" customWidth="1"/>
    <col min="13577" max="13577" width="14.85546875" style="101" customWidth="1"/>
    <col min="13578" max="13579" width="16" style="101" customWidth="1"/>
    <col min="13580" max="13582" width="15.42578125" style="101" customWidth="1"/>
    <col min="13583" max="13583" width="16.7109375" style="101" customWidth="1"/>
    <col min="13584" max="13584" width="14.5703125" style="101" customWidth="1"/>
    <col min="13585" max="13585" width="16.7109375" style="101" customWidth="1"/>
    <col min="13586" max="13823" width="9.140625" style="101"/>
    <col min="13824" max="13824" width="9.28515625" style="101" customWidth="1"/>
    <col min="13825" max="13825" width="3.140625" style="101" customWidth="1"/>
    <col min="13826" max="13826" width="65" style="101" customWidth="1"/>
    <col min="13827" max="13827" width="3.85546875" style="101" customWidth="1"/>
    <col min="13828" max="13828" width="9.140625" style="101"/>
    <col min="13829" max="13829" width="16.85546875" style="101" customWidth="1"/>
    <col min="13830" max="13830" width="9.140625" style="101"/>
    <col min="13831" max="13831" width="3.140625" style="101" customWidth="1"/>
    <col min="13832" max="13832" width="18.28515625" style="101" customWidth="1"/>
    <col min="13833" max="13833" width="14.85546875" style="101" customWidth="1"/>
    <col min="13834" max="13835" width="16" style="101" customWidth="1"/>
    <col min="13836" max="13838" width="15.42578125" style="101" customWidth="1"/>
    <col min="13839" max="13839" width="16.7109375" style="101" customWidth="1"/>
    <col min="13840" max="13840" width="14.5703125" style="101" customWidth="1"/>
    <col min="13841" max="13841" width="16.7109375" style="101" customWidth="1"/>
    <col min="13842" max="14079" width="9.140625" style="101"/>
    <col min="14080" max="14080" width="9.28515625" style="101" customWidth="1"/>
    <col min="14081" max="14081" width="3.140625" style="101" customWidth="1"/>
    <col min="14082" max="14082" width="65" style="101" customWidth="1"/>
    <col min="14083" max="14083" width="3.85546875" style="101" customWidth="1"/>
    <col min="14084" max="14084" width="9.140625" style="101"/>
    <col min="14085" max="14085" width="16.85546875" style="101" customWidth="1"/>
    <col min="14086" max="14086" width="9.140625" style="101"/>
    <col min="14087" max="14087" width="3.140625" style="101" customWidth="1"/>
    <col min="14088" max="14088" width="18.28515625" style="101" customWidth="1"/>
    <col min="14089" max="14089" width="14.85546875" style="101" customWidth="1"/>
    <col min="14090" max="14091" width="16" style="101" customWidth="1"/>
    <col min="14092" max="14094" width="15.42578125" style="101" customWidth="1"/>
    <col min="14095" max="14095" width="16.7109375" style="101" customWidth="1"/>
    <col min="14096" max="14096" width="14.5703125" style="101" customWidth="1"/>
    <col min="14097" max="14097" width="16.7109375" style="101" customWidth="1"/>
    <col min="14098" max="14335" width="9.140625" style="101"/>
    <col min="14336" max="14336" width="9.28515625" style="101" customWidth="1"/>
    <col min="14337" max="14337" width="3.140625" style="101" customWidth="1"/>
    <col min="14338" max="14338" width="65" style="101" customWidth="1"/>
    <col min="14339" max="14339" width="3.85546875" style="101" customWidth="1"/>
    <col min="14340" max="14340" width="9.140625" style="101"/>
    <col min="14341" max="14341" width="16.85546875" style="101" customWidth="1"/>
    <col min="14342" max="14342" width="9.140625" style="101"/>
    <col min="14343" max="14343" width="3.140625" style="101" customWidth="1"/>
    <col min="14344" max="14344" width="18.28515625" style="101" customWidth="1"/>
    <col min="14345" max="14345" width="14.85546875" style="101" customWidth="1"/>
    <col min="14346" max="14347" width="16" style="101" customWidth="1"/>
    <col min="14348" max="14350" width="15.42578125" style="101" customWidth="1"/>
    <col min="14351" max="14351" width="16.7109375" style="101" customWidth="1"/>
    <col min="14352" max="14352" width="14.5703125" style="101" customWidth="1"/>
    <col min="14353" max="14353" width="16.7109375" style="101" customWidth="1"/>
    <col min="14354" max="14591" width="9.140625" style="101"/>
    <col min="14592" max="14592" width="9.28515625" style="101" customWidth="1"/>
    <col min="14593" max="14593" width="3.140625" style="101" customWidth="1"/>
    <col min="14594" max="14594" width="65" style="101" customWidth="1"/>
    <col min="14595" max="14595" width="3.85546875" style="101" customWidth="1"/>
    <col min="14596" max="14596" width="9.140625" style="101"/>
    <col min="14597" max="14597" width="16.85546875" style="101" customWidth="1"/>
    <col min="14598" max="14598" width="9.140625" style="101"/>
    <col min="14599" max="14599" width="3.140625" style="101" customWidth="1"/>
    <col min="14600" max="14600" width="18.28515625" style="101" customWidth="1"/>
    <col min="14601" max="14601" width="14.85546875" style="101" customWidth="1"/>
    <col min="14602" max="14603" width="16" style="101" customWidth="1"/>
    <col min="14604" max="14606" width="15.42578125" style="101" customWidth="1"/>
    <col min="14607" max="14607" width="16.7109375" style="101" customWidth="1"/>
    <col min="14608" max="14608" width="14.5703125" style="101" customWidth="1"/>
    <col min="14609" max="14609" width="16.7109375" style="101" customWidth="1"/>
    <col min="14610" max="14847" width="9.140625" style="101"/>
    <col min="14848" max="14848" width="9.28515625" style="101" customWidth="1"/>
    <col min="14849" max="14849" width="3.140625" style="101" customWidth="1"/>
    <col min="14850" max="14850" width="65" style="101" customWidth="1"/>
    <col min="14851" max="14851" width="3.85546875" style="101" customWidth="1"/>
    <col min="14852" max="14852" width="9.140625" style="101"/>
    <col min="14853" max="14853" width="16.85546875" style="101" customWidth="1"/>
    <col min="14854" max="14854" width="9.140625" style="101"/>
    <col min="14855" max="14855" width="3.140625" style="101" customWidth="1"/>
    <col min="14856" max="14856" width="18.28515625" style="101" customWidth="1"/>
    <col min="14857" max="14857" width="14.85546875" style="101" customWidth="1"/>
    <col min="14858" max="14859" width="16" style="101" customWidth="1"/>
    <col min="14860" max="14862" width="15.42578125" style="101" customWidth="1"/>
    <col min="14863" max="14863" width="16.7109375" style="101" customWidth="1"/>
    <col min="14864" max="14864" width="14.5703125" style="101" customWidth="1"/>
    <col min="14865" max="14865" width="16.7109375" style="101" customWidth="1"/>
    <col min="14866" max="15103" width="9.140625" style="101"/>
    <col min="15104" max="15104" width="9.28515625" style="101" customWidth="1"/>
    <col min="15105" max="15105" width="3.140625" style="101" customWidth="1"/>
    <col min="15106" max="15106" width="65" style="101" customWidth="1"/>
    <col min="15107" max="15107" width="3.85546875" style="101" customWidth="1"/>
    <col min="15108" max="15108" width="9.140625" style="101"/>
    <col min="15109" max="15109" width="16.85546875" style="101" customWidth="1"/>
    <col min="15110" max="15110" width="9.140625" style="101"/>
    <col min="15111" max="15111" width="3.140625" style="101" customWidth="1"/>
    <col min="15112" max="15112" width="18.28515625" style="101" customWidth="1"/>
    <col min="15113" max="15113" width="14.85546875" style="101" customWidth="1"/>
    <col min="15114" max="15115" width="16" style="101" customWidth="1"/>
    <col min="15116" max="15118" width="15.42578125" style="101" customWidth="1"/>
    <col min="15119" max="15119" width="16.7109375" style="101" customWidth="1"/>
    <col min="15120" max="15120" width="14.5703125" style="101" customWidth="1"/>
    <col min="15121" max="15121" width="16.7109375" style="101" customWidth="1"/>
    <col min="15122" max="15359" width="9.140625" style="101"/>
    <col min="15360" max="15360" width="9.28515625" style="101" customWidth="1"/>
    <col min="15361" max="15361" width="3.140625" style="101" customWidth="1"/>
    <col min="15362" max="15362" width="65" style="101" customWidth="1"/>
    <col min="15363" max="15363" width="3.85546875" style="101" customWidth="1"/>
    <col min="15364" max="15364" width="9.140625" style="101"/>
    <col min="15365" max="15365" width="16.85546875" style="101" customWidth="1"/>
    <col min="15366" max="15366" width="9.140625" style="101"/>
    <col min="15367" max="15367" width="3.140625" style="101" customWidth="1"/>
    <col min="15368" max="15368" width="18.28515625" style="101" customWidth="1"/>
    <col min="15369" max="15369" width="14.85546875" style="101" customWidth="1"/>
    <col min="15370" max="15371" width="16" style="101" customWidth="1"/>
    <col min="15372" max="15374" width="15.42578125" style="101" customWidth="1"/>
    <col min="15375" max="15375" width="16.7109375" style="101" customWidth="1"/>
    <col min="15376" max="15376" width="14.5703125" style="101" customWidth="1"/>
    <col min="15377" max="15377" width="16.7109375" style="101" customWidth="1"/>
    <col min="15378" max="15615" width="9.140625" style="101"/>
    <col min="15616" max="15616" width="9.28515625" style="101" customWidth="1"/>
    <col min="15617" max="15617" width="3.140625" style="101" customWidth="1"/>
    <col min="15618" max="15618" width="65" style="101" customWidth="1"/>
    <col min="15619" max="15619" width="3.85546875" style="101" customWidth="1"/>
    <col min="15620" max="15620" width="9.140625" style="101"/>
    <col min="15621" max="15621" width="16.85546875" style="101" customWidth="1"/>
    <col min="15622" max="15622" width="9.140625" style="101"/>
    <col min="15623" max="15623" width="3.140625" style="101" customWidth="1"/>
    <col min="15624" max="15624" width="18.28515625" style="101" customWidth="1"/>
    <col min="15625" max="15625" width="14.85546875" style="101" customWidth="1"/>
    <col min="15626" max="15627" width="16" style="101" customWidth="1"/>
    <col min="15628" max="15630" width="15.42578125" style="101" customWidth="1"/>
    <col min="15631" max="15631" width="16.7109375" style="101" customWidth="1"/>
    <col min="15632" max="15632" width="14.5703125" style="101" customWidth="1"/>
    <col min="15633" max="15633" width="16.7109375" style="101" customWidth="1"/>
    <col min="15634" max="15871" width="9.140625" style="101"/>
    <col min="15872" max="15872" width="9.28515625" style="101" customWidth="1"/>
    <col min="15873" max="15873" width="3.140625" style="101" customWidth="1"/>
    <col min="15874" max="15874" width="65" style="101" customWidth="1"/>
    <col min="15875" max="15875" width="3.85546875" style="101" customWidth="1"/>
    <col min="15876" max="15876" width="9.140625" style="101"/>
    <col min="15877" max="15877" width="16.85546875" style="101" customWidth="1"/>
    <col min="15878" max="15878" width="9.140625" style="101"/>
    <col min="15879" max="15879" width="3.140625" style="101" customWidth="1"/>
    <col min="15880" max="15880" width="18.28515625" style="101" customWidth="1"/>
    <col min="15881" max="15881" width="14.85546875" style="101" customWidth="1"/>
    <col min="15882" max="15883" width="16" style="101" customWidth="1"/>
    <col min="15884" max="15886" width="15.42578125" style="101" customWidth="1"/>
    <col min="15887" max="15887" width="16.7109375" style="101" customWidth="1"/>
    <col min="15888" max="15888" width="14.5703125" style="101" customWidth="1"/>
    <col min="15889" max="15889" width="16.7109375" style="101" customWidth="1"/>
    <col min="15890" max="16127" width="9.140625" style="101"/>
    <col min="16128" max="16128" width="9.28515625" style="101" customWidth="1"/>
    <col min="16129" max="16129" width="3.140625" style="101" customWidth="1"/>
    <col min="16130" max="16130" width="65" style="101" customWidth="1"/>
    <col min="16131" max="16131" width="3.85546875" style="101" customWidth="1"/>
    <col min="16132" max="16132" width="9.140625" style="101"/>
    <col min="16133" max="16133" width="16.85546875" style="101" customWidth="1"/>
    <col min="16134" max="16134" width="9.140625" style="101"/>
    <col min="16135" max="16135" width="3.140625" style="101" customWidth="1"/>
    <col min="16136" max="16136" width="18.28515625" style="101" customWidth="1"/>
    <col min="16137" max="16137" width="14.85546875" style="101" customWidth="1"/>
    <col min="16138" max="16139" width="16" style="101" customWidth="1"/>
    <col min="16140" max="16142" width="15.42578125" style="101" customWidth="1"/>
    <col min="16143" max="16143" width="16.7109375" style="101" customWidth="1"/>
    <col min="16144" max="16144" width="14.5703125" style="101" customWidth="1"/>
    <col min="16145" max="16145" width="16.7109375" style="101" customWidth="1"/>
    <col min="16146" max="16384" width="9.140625" style="101"/>
  </cols>
  <sheetData>
    <row r="1" spans="1:17">
      <c r="Q1" s="97"/>
    </row>
    <row r="5" spans="1:17" ht="15" customHeight="1">
      <c r="A5" s="216" t="s">
        <v>93</v>
      </c>
      <c r="B5" s="216"/>
      <c r="C5" s="216"/>
      <c r="D5" s="216"/>
      <c r="E5" s="216"/>
      <c r="F5" s="216"/>
      <c r="G5" s="216"/>
      <c r="H5" s="216"/>
      <c r="I5" s="216"/>
      <c r="J5" s="216"/>
      <c r="K5" s="216"/>
      <c r="L5" s="216"/>
      <c r="M5" s="216"/>
      <c r="N5" s="216"/>
      <c r="O5" s="216"/>
      <c r="P5" s="216"/>
      <c r="Q5" s="216"/>
    </row>
    <row r="8" spans="1:17" ht="15" customHeight="1">
      <c r="A8" s="217" t="s">
        <v>21</v>
      </c>
      <c r="B8" s="217" t="s">
        <v>70</v>
      </c>
      <c r="C8" s="217"/>
      <c r="E8" s="219" t="s">
        <v>191</v>
      </c>
      <c r="F8" s="221" t="s">
        <v>60</v>
      </c>
      <c r="G8" s="221" t="s">
        <v>192</v>
      </c>
      <c r="H8" s="223" t="s">
        <v>61</v>
      </c>
      <c r="I8" s="223"/>
      <c r="J8" s="223"/>
      <c r="K8" s="223"/>
      <c r="L8" s="223"/>
      <c r="M8" s="223"/>
      <c r="N8" s="223"/>
      <c r="O8" s="223"/>
      <c r="P8" s="223"/>
      <c r="Q8" s="223"/>
    </row>
    <row r="9" spans="1:17" ht="115.5" customHeight="1" thickBot="1">
      <c r="A9" s="218"/>
      <c r="B9" s="218"/>
      <c r="C9" s="218"/>
      <c r="D9" s="98"/>
      <c r="E9" s="220"/>
      <c r="F9" s="222"/>
      <c r="G9" s="222"/>
      <c r="H9" s="99" t="s">
        <v>62</v>
      </c>
      <c r="I9" s="99" t="s">
        <v>63</v>
      </c>
      <c r="J9" s="99" t="s">
        <v>71</v>
      </c>
      <c r="K9" s="99" t="s">
        <v>72</v>
      </c>
      <c r="L9" s="99" t="s">
        <v>73</v>
      </c>
      <c r="M9" s="99" t="s">
        <v>74</v>
      </c>
      <c r="N9" s="99" t="s">
        <v>75</v>
      </c>
      <c r="O9" s="99" t="s">
        <v>64</v>
      </c>
      <c r="P9" s="99" t="s">
        <v>76</v>
      </c>
      <c r="Q9" s="99" t="s">
        <v>65</v>
      </c>
    </row>
    <row r="10" spans="1:17" ht="22.5" customHeight="1">
      <c r="A10" s="128"/>
      <c r="B10" s="129"/>
      <c r="C10" s="114"/>
      <c r="E10" s="115" t="s">
        <v>77</v>
      </c>
      <c r="F10" s="116" t="s">
        <v>78</v>
      </c>
      <c r="G10" s="116" t="s">
        <v>79</v>
      </c>
      <c r="H10" s="116" t="s">
        <v>0</v>
      </c>
      <c r="I10" s="116" t="s">
        <v>1</v>
      </c>
      <c r="J10" s="116" t="s">
        <v>2</v>
      </c>
      <c r="K10" s="116" t="s">
        <v>3</v>
      </c>
      <c r="L10" s="116" t="s">
        <v>4</v>
      </c>
      <c r="M10" s="116" t="s">
        <v>5</v>
      </c>
      <c r="N10" s="116" t="s">
        <v>10</v>
      </c>
      <c r="O10" s="116" t="s">
        <v>11</v>
      </c>
      <c r="P10" s="116" t="s">
        <v>12</v>
      </c>
      <c r="Q10" s="116" t="s">
        <v>80</v>
      </c>
    </row>
    <row r="11" spans="1:17" ht="9" customHeight="1">
      <c r="A11" s="127"/>
      <c r="B11" s="100"/>
      <c r="C11" s="100"/>
      <c r="E11" s="130"/>
      <c r="F11" s="131"/>
      <c r="G11" s="131"/>
      <c r="H11" s="103"/>
      <c r="I11" s="103"/>
      <c r="J11" s="103"/>
      <c r="K11" s="103"/>
      <c r="L11" s="103"/>
      <c r="M11" s="103"/>
      <c r="N11" s="103"/>
      <c r="O11" s="103"/>
      <c r="P11" s="103"/>
      <c r="Q11" s="103"/>
    </row>
    <row r="12" spans="1:17">
      <c r="A12" s="135">
        <v>210</v>
      </c>
      <c r="B12" s="117"/>
      <c r="C12" s="117" t="s">
        <v>140</v>
      </c>
      <c r="E12" s="130"/>
      <c r="F12" s="130"/>
      <c r="G12" s="130"/>
      <c r="H12" s="102"/>
      <c r="I12" s="102"/>
      <c r="J12" s="102"/>
      <c r="K12" s="130"/>
      <c r="L12" s="102"/>
      <c r="M12" s="102"/>
      <c r="N12" s="102"/>
      <c r="O12" s="102"/>
      <c r="P12" s="102"/>
      <c r="Q12" s="102"/>
    </row>
    <row r="13" spans="1:17">
      <c r="A13" s="135">
        <v>2101</v>
      </c>
      <c r="B13" s="117" t="s">
        <v>141</v>
      </c>
      <c r="C13" s="100"/>
      <c r="E13" s="139">
        <f>E14+E15+E16</f>
        <v>444737.9</v>
      </c>
      <c r="F13" s="139">
        <f t="shared" ref="F13:Q13" si="0">F14+F15+F16</f>
        <v>48420.2</v>
      </c>
      <c r="G13" s="139">
        <f t="shared" si="0"/>
        <v>493158.10000000003</v>
      </c>
      <c r="H13" s="139">
        <f t="shared" si="0"/>
        <v>0</v>
      </c>
      <c r="I13" s="139">
        <f t="shared" si="0"/>
        <v>0</v>
      </c>
      <c r="J13" s="139">
        <f t="shared" si="0"/>
        <v>0</v>
      </c>
      <c r="K13" s="139">
        <f t="shared" si="0"/>
        <v>48420.2</v>
      </c>
      <c r="L13" s="139">
        <f t="shared" si="0"/>
        <v>0</v>
      </c>
      <c r="M13" s="139">
        <f t="shared" si="0"/>
        <v>0</v>
      </c>
      <c r="N13" s="139">
        <f t="shared" si="0"/>
        <v>0</v>
      </c>
      <c r="O13" s="139">
        <f t="shared" si="0"/>
        <v>0</v>
      </c>
      <c r="P13" s="139">
        <f t="shared" si="0"/>
        <v>0</v>
      </c>
      <c r="Q13" s="139">
        <f t="shared" si="0"/>
        <v>0</v>
      </c>
    </row>
    <row r="14" spans="1:17">
      <c r="A14" s="118">
        <v>210101</v>
      </c>
      <c r="B14" s="100"/>
      <c r="C14" s="100" t="s">
        <v>142</v>
      </c>
      <c r="E14" s="130">
        <v>419327.9</v>
      </c>
      <c r="F14" s="130">
        <f>H14+I14+J14+K14+L14+M14+N14+O14+P14+Q14</f>
        <v>36754.699999999997</v>
      </c>
      <c r="G14" s="130">
        <f>E14+F14</f>
        <v>456082.60000000003</v>
      </c>
      <c r="H14" s="102"/>
      <c r="I14" s="102"/>
      <c r="J14" s="102"/>
      <c r="K14" s="130">
        <v>36754.699999999997</v>
      </c>
      <c r="L14" s="102"/>
      <c r="M14" s="102"/>
      <c r="N14" s="102"/>
      <c r="O14" s="102"/>
      <c r="P14" s="102"/>
      <c r="Q14" s="102"/>
    </row>
    <row r="15" spans="1:17">
      <c r="A15" s="118">
        <v>210103</v>
      </c>
      <c r="B15" s="100"/>
      <c r="C15" s="100" t="s">
        <v>143</v>
      </c>
      <c r="E15" s="130">
        <v>25410</v>
      </c>
      <c r="F15" s="130">
        <f t="shared" ref="F15:F38" si="1">H15+I15+J15+K15+L15+M15+N15+O15+P15+Q15</f>
        <v>11665.5</v>
      </c>
      <c r="G15" s="130">
        <f t="shared" ref="G15:G38" si="2">E15+F15</f>
        <v>37075.5</v>
      </c>
      <c r="H15" s="102"/>
      <c r="I15" s="102"/>
      <c r="J15" s="102"/>
      <c r="K15" s="130">
        <v>11665.5</v>
      </c>
      <c r="L15" s="102"/>
      <c r="M15" s="102"/>
      <c r="N15" s="102"/>
      <c r="O15" s="102"/>
      <c r="P15" s="102"/>
      <c r="Q15" s="102"/>
    </row>
    <row r="16" spans="1:17">
      <c r="A16" s="118">
        <v>210105</v>
      </c>
      <c r="B16" s="100"/>
      <c r="C16" s="100" t="s">
        <v>144</v>
      </c>
      <c r="E16" s="130">
        <v>0</v>
      </c>
      <c r="F16" s="130">
        <f t="shared" si="1"/>
        <v>0</v>
      </c>
      <c r="G16" s="130">
        <f t="shared" si="2"/>
        <v>0</v>
      </c>
      <c r="H16" s="102"/>
      <c r="I16" s="102"/>
      <c r="J16" s="102"/>
      <c r="K16" s="130">
        <v>0</v>
      </c>
      <c r="L16" s="102"/>
      <c r="M16" s="102"/>
      <c r="N16" s="102"/>
      <c r="O16" s="102"/>
      <c r="P16" s="102"/>
      <c r="Q16" s="102"/>
    </row>
    <row r="17" spans="1:17">
      <c r="A17" s="135">
        <v>2102</v>
      </c>
      <c r="B17" s="117" t="s">
        <v>145</v>
      </c>
      <c r="C17" s="100"/>
      <c r="E17" s="139">
        <v>48921.1</v>
      </c>
      <c r="F17" s="139">
        <f t="shared" si="1"/>
        <v>5326.3</v>
      </c>
      <c r="G17" s="139">
        <f t="shared" si="2"/>
        <v>54247.4</v>
      </c>
      <c r="H17" s="144"/>
      <c r="I17" s="144"/>
      <c r="J17" s="144"/>
      <c r="K17" s="139">
        <v>5326.3</v>
      </c>
      <c r="L17" s="102"/>
      <c r="M17" s="102"/>
      <c r="N17" s="102"/>
      <c r="O17" s="102"/>
      <c r="P17" s="102"/>
      <c r="Q17" s="102"/>
    </row>
    <row r="18" spans="1:17">
      <c r="A18" s="132">
        <v>2103</v>
      </c>
      <c r="B18" s="119" t="s">
        <v>25</v>
      </c>
      <c r="C18" s="119"/>
      <c r="E18" s="139">
        <f>E19</f>
        <v>15910.3</v>
      </c>
      <c r="F18" s="139">
        <f t="shared" ref="F18:Q18" si="3">F19</f>
        <v>-7150.3</v>
      </c>
      <c r="G18" s="139">
        <f t="shared" si="3"/>
        <v>8760</v>
      </c>
      <c r="H18" s="139">
        <f t="shared" si="3"/>
        <v>0</v>
      </c>
      <c r="I18" s="139">
        <f t="shared" si="3"/>
        <v>0</v>
      </c>
      <c r="J18" s="139">
        <f t="shared" si="3"/>
        <v>0</v>
      </c>
      <c r="K18" s="139">
        <f t="shared" si="3"/>
        <v>-7150.3</v>
      </c>
      <c r="L18" s="139">
        <f t="shared" si="3"/>
        <v>0</v>
      </c>
      <c r="M18" s="139">
        <f t="shared" si="3"/>
        <v>0</v>
      </c>
      <c r="N18" s="139">
        <f t="shared" si="3"/>
        <v>0</v>
      </c>
      <c r="O18" s="139">
        <f t="shared" si="3"/>
        <v>0</v>
      </c>
      <c r="P18" s="139">
        <f t="shared" si="3"/>
        <v>0</v>
      </c>
      <c r="Q18" s="139">
        <f t="shared" si="3"/>
        <v>0</v>
      </c>
    </row>
    <row r="19" spans="1:17">
      <c r="A19" s="133">
        <v>210304</v>
      </c>
      <c r="B19" s="120"/>
      <c r="C19" s="120" t="s">
        <v>160</v>
      </c>
      <c r="E19" s="130">
        <v>15910.3</v>
      </c>
      <c r="F19" s="130">
        <f t="shared" si="1"/>
        <v>-7150.3</v>
      </c>
      <c r="G19" s="130">
        <f t="shared" si="2"/>
        <v>8760</v>
      </c>
      <c r="H19" s="102"/>
      <c r="I19" s="102"/>
      <c r="J19" s="102"/>
      <c r="K19" s="130">
        <v>-7150.3</v>
      </c>
      <c r="L19" s="102"/>
      <c r="M19" s="102"/>
      <c r="N19" s="102"/>
      <c r="O19" s="102"/>
      <c r="P19" s="102"/>
      <c r="Q19" s="102"/>
    </row>
    <row r="20" spans="1:17">
      <c r="A20" s="132">
        <v>2104</v>
      </c>
      <c r="B20" s="119" t="s">
        <v>26</v>
      </c>
      <c r="C20" s="119"/>
      <c r="E20" s="139">
        <f>E21+E22+E23+E24+E25</f>
        <v>43848.6</v>
      </c>
      <c r="F20" s="139">
        <f t="shared" ref="F20:Q20" si="4">F21+F22+F23+F24+F25</f>
        <v>50077.5</v>
      </c>
      <c r="G20" s="139">
        <f t="shared" si="4"/>
        <v>93926.1</v>
      </c>
      <c r="H20" s="139">
        <f t="shared" si="4"/>
        <v>0</v>
      </c>
      <c r="I20" s="139">
        <f t="shared" si="4"/>
        <v>0</v>
      </c>
      <c r="J20" s="139">
        <f t="shared" si="4"/>
        <v>0</v>
      </c>
      <c r="K20" s="139">
        <f t="shared" si="4"/>
        <v>50077.5</v>
      </c>
      <c r="L20" s="139">
        <f t="shared" si="4"/>
        <v>0</v>
      </c>
      <c r="M20" s="139">
        <f t="shared" si="4"/>
        <v>0</v>
      </c>
      <c r="N20" s="139">
        <f t="shared" si="4"/>
        <v>0</v>
      </c>
      <c r="O20" s="139">
        <f t="shared" si="4"/>
        <v>0</v>
      </c>
      <c r="P20" s="139">
        <f t="shared" si="4"/>
        <v>0</v>
      </c>
      <c r="Q20" s="139">
        <f t="shared" si="4"/>
        <v>0</v>
      </c>
    </row>
    <row r="21" spans="1:17">
      <c r="A21" s="133">
        <v>210401</v>
      </c>
      <c r="B21" s="120"/>
      <c r="C21" s="120" t="s">
        <v>146</v>
      </c>
      <c r="E21" s="130">
        <v>7843.7</v>
      </c>
      <c r="F21" s="130">
        <f t="shared" si="1"/>
        <v>5143.7</v>
      </c>
      <c r="G21" s="130">
        <f t="shared" si="2"/>
        <v>12987.4</v>
      </c>
      <c r="H21" s="102"/>
      <c r="I21" s="102"/>
      <c r="J21" s="102"/>
      <c r="K21" s="130">
        <v>5143.7</v>
      </c>
      <c r="L21" s="102"/>
      <c r="M21" s="102"/>
      <c r="N21" s="102"/>
      <c r="O21" s="102"/>
      <c r="P21" s="102"/>
      <c r="Q21" s="102"/>
    </row>
    <row r="22" spans="1:17">
      <c r="A22" s="133">
        <v>210402</v>
      </c>
      <c r="B22" s="120"/>
      <c r="C22" s="120" t="s">
        <v>147</v>
      </c>
      <c r="E22" s="130">
        <v>19228.599999999999</v>
      </c>
      <c r="F22" s="130">
        <f t="shared" si="1"/>
        <v>25195.9</v>
      </c>
      <c r="G22" s="130">
        <f t="shared" si="2"/>
        <v>44424.5</v>
      </c>
      <c r="H22" s="102"/>
      <c r="I22" s="102"/>
      <c r="J22" s="102"/>
      <c r="K22" s="130">
        <v>25195.9</v>
      </c>
      <c r="L22" s="102"/>
      <c r="M22" s="102"/>
      <c r="N22" s="102"/>
      <c r="O22" s="102"/>
      <c r="P22" s="102"/>
      <c r="Q22" s="102"/>
    </row>
    <row r="23" spans="1:17">
      <c r="A23" s="133">
        <v>210403</v>
      </c>
      <c r="B23" s="120"/>
      <c r="C23" s="120" t="s">
        <v>148</v>
      </c>
      <c r="E23" s="130">
        <v>15516.3</v>
      </c>
      <c r="F23" s="130">
        <f t="shared" si="1"/>
        <v>7797.9</v>
      </c>
      <c r="G23" s="130">
        <f t="shared" si="2"/>
        <v>23314.199999999997</v>
      </c>
      <c r="H23" s="102"/>
      <c r="I23" s="102"/>
      <c r="J23" s="102"/>
      <c r="K23" s="130">
        <v>7797.9</v>
      </c>
      <c r="L23" s="102"/>
      <c r="M23" s="102"/>
      <c r="N23" s="102"/>
      <c r="O23" s="102"/>
      <c r="P23" s="102"/>
      <c r="Q23" s="102"/>
    </row>
    <row r="24" spans="1:17">
      <c r="A24" s="133">
        <v>210404</v>
      </c>
      <c r="B24" s="120"/>
      <c r="C24" s="120" t="s">
        <v>149</v>
      </c>
      <c r="E24" s="130">
        <v>0</v>
      </c>
      <c r="F24" s="130">
        <f t="shared" si="1"/>
        <v>6000</v>
      </c>
      <c r="G24" s="130">
        <f t="shared" si="2"/>
        <v>6000</v>
      </c>
      <c r="H24" s="102"/>
      <c r="I24" s="102"/>
      <c r="J24" s="102"/>
      <c r="K24" s="130">
        <v>6000</v>
      </c>
      <c r="L24" s="102"/>
      <c r="M24" s="102"/>
      <c r="N24" s="102"/>
      <c r="O24" s="102"/>
      <c r="P24" s="102"/>
      <c r="Q24" s="102"/>
    </row>
    <row r="25" spans="1:17">
      <c r="A25" s="133">
        <v>210406</v>
      </c>
      <c r="C25" s="120" t="s">
        <v>150</v>
      </c>
      <c r="E25" s="130">
        <v>1260</v>
      </c>
      <c r="F25" s="130">
        <f t="shared" si="1"/>
        <v>5940</v>
      </c>
      <c r="G25" s="130">
        <f t="shared" si="2"/>
        <v>7200</v>
      </c>
      <c r="H25" s="102"/>
      <c r="I25" s="102"/>
      <c r="J25" s="102"/>
      <c r="K25" s="130">
        <v>5940</v>
      </c>
      <c r="L25" s="102"/>
      <c r="M25" s="102"/>
      <c r="N25" s="102"/>
      <c r="O25" s="102"/>
      <c r="P25" s="102"/>
      <c r="Q25" s="102"/>
    </row>
    <row r="26" spans="1:17">
      <c r="A26" s="132">
        <v>2107</v>
      </c>
      <c r="B26" s="119" t="s">
        <v>29</v>
      </c>
      <c r="C26" s="119"/>
      <c r="E26" s="139">
        <f>E27+E28</f>
        <v>6777.4</v>
      </c>
      <c r="F26" s="139">
        <f t="shared" ref="F26:Q26" si="5">F27+F28</f>
        <v>31542.6</v>
      </c>
      <c r="G26" s="139">
        <f t="shared" si="5"/>
        <v>38320</v>
      </c>
      <c r="H26" s="139">
        <f t="shared" si="5"/>
        <v>0</v>
      </c>
      <c r="I26" s="139">
        <f t="shared" si="5"/>
        <v>0</v>
      </c>
      <c r="J26" s="139">
        <f t="shared" si="5"/>
        <v>0</v>
      </c>
      <c r="K26" s="139">
        <f t="shared" si="5"/>
        <v>31542.6</v>
      </c>
      <c r="L26" s="139">
        <f t="shared" si="5"/>
        <v>0</v>
      </c>
      <c r="M26" s="139">
        <f t="shared" si="5"/>
        <v>0</v>
      </c>
      <c r="N26" s="139">
        <f t="shared" si="5"/>
        <v>0</v>
      </c>
      <c r="O26" s="139">
        <f t="shared" si="5"/>
        <v>0</v>
      </c>
      <c r="P26" s="139">
        <f t="shared" si="5"/>
        <v>0</v>
      </c>
      <c r="Q26" s="139">
        <f t="shared" si="5"/>
        <v>0</v>
      </c>
    </row>
    <row r="27" spans="1:17">
      <c r="A27" s="133">
        <v>210701</v>
      </c>
      <c r="B27" s="120"/>
      <c r="C27" s="120" t="s">
        <v>151</v>
      </c>
      <c r="E27" s="130">
        <v>0</v>
      </c>
      <c r="F27" s="130">
        <f t="shared" si="1"/>
        <v>27720</v>
      </c>
      <c r="G27" s="130">
        <f t="shared" si="2"/>
        <v>27720</v>
      </c>
      <c r="H27" s="102"/>
      <c r="I27" s="102"/>
      <c r="J27" s="102"/>
      <c r="K27" s="130">
        <v>27720</v>
      </c>
      <c r="L27" s="102"/>
      <c r="M27" s="102"/>
      <c r="N27" s="102"/>
      <c r="O27" s="102"/>
      <c r="P27" s="102"/>
      <c r="Q27" s="102"/>
    </row>
    <row r="28" spans="1:17">
      <c r="A28" s="133">
        <v>210702</v>
      </c>
      <c r="B28" s="120"/>
      <c r="C28" s="120" t="s">
        <v>152</v>
      </c>
      <c r="E28" s="130">
        <v>6777.4</v>
      </c>
      <c r="F28" s="130">
        <f t="shared" si="1"/>
        <v>3822.6</v>
      </c>
      <c r="G28" s="130">
        <f t="shared" si="2"/>
        <v>10600</v>
      </c>
      <c r="H28" s="102"/>
      <c r="I28" s="102"/>
      <c r="J28" s="102"/>
      <c r="K28" s="130">
        <v>3822.6</v>
      </c>
      <c r="L28" s="102"/>
      <c r="M28" s="102"/>
      <c r="N28" s="102"/>
      <c r="O28" s="102"/>
      <c r="P28" s="102"/>
      <c r="Q28" s="102"/>
    </row>
    <row r="29" spans="1:17">
      <c r="A29" s="132">
        <v>2108</v>
      </c>
      <c r="B29" s="119" t="s">
        <v>153</v>
      </c>
      <c r="C29" s="119"/>
      <c r="E29" s="139">
        <f>E30+E31+E32+E33+E34+E35</f>
        <v>190587.2</v>
      </c>
      <c r="F29" s="139">
        <f t="shared" ref="F29:Q29" si="6">F30+F31+F32+F33+F34+F35</f>
        <v>48908.800000000003</v>
      </c>
      <c r="G29" s="139">
        <f t="shared" si="6"/>
        <v>239496</v>
      </c>
      <c r="H29" s="139">
        <f t="shared" si="6"/>
        <v>0</v>
      </c>
      <c r="I29" s="139">
        <f t="shared" si="6"/>
        <v>0</v>
      </c>
      <c r="J29" s="139">
        <f t="shared" si="6"/>
        <v>0</v>
      </c>
      <c r="K29" s="139">
        <f t="shared" si="6"/>
        <v>48908.800000000003</v>
      </c>
      <c r="L29" s="139">
        <f t="shared" si="6"/>
        <v>0</v>
      </c>
      <c r="M29" s="139">
        <f t="shared" si="6"/>
        <v>0</v>
      </c>
      <c r="N29" s="139">
        <f t="shared" si="6"/>
        <v>0</v>
      </c>
      <c r="O29" s="139">
        <f t="shared" si="6"/>
        <v>0</v>
      </c>
      <c r="P29" s="139">
        <f t="shared" si="6"/>
        <v>0</v>
      </c>
      <c r="Q29" s="139">
        <f t="shared" si="6"/>
        <v>0</v>
      </c>
    </row>
    <row r="30" spans="1:17">
      <c r="A30" s="133">
        <v>210801</v>
      </c>
      <c r="B30" s="120"/>
      <c r="C30" s="121" t="s">
        <v>161</v>
      </c>
      <c r="E30" s="130">
        <v>186420.5</v>
      </c>
      <c r="F30" s="130">
        <f t="shared" si="1"/>
        <v>28786.9</v>
      </c>
      <c r="G30" s="130">
        <f t="shared" si="2"/>
        <v>215207.4</v>
      </c>
      <c r="H30" s="102"/>
      <c r="I30" s="102"/>
      <c r="J30" s="102"/>
      <c r="K30" s="130">
        <v>28786.9</v>
      </c>
      <c r="L30" s="102"/>
      <c r="M30" s="102"/>
      <c r="N30" s="102"/>
      <c r="O30" s="102"/>
      <c r="P30" s="102"/>
      <c r="Q30" s="102"/>
    </row>
    <row r="31" spans="1:17">
      <c r="A31" s="133">
        <v>210802</v>
      </c>
      <c r="B31" s="120"/>
      <c r="C31" s="120" t="s">
        <v>154</v>
      </c>
      <c r="E31" s="130">
        <v>1646</v>
      </c>
      <c r="F31" s="130">
        <f t="shared" si="1"/>
        <v>20521.900000000001</v>
      </c>
      <c r="G31" s="130">
        <f t="shared" si="2"/>
        <v>22167.9</v>
      </c>
      <c r="H31" s="102"/>
      <c r="I31" s="102"/>
      <c r="J31" s="102"/>
      <c r="K31" s="130">
        <v>20521.900000000001</v>
      </c>
      <c r="L31" s="102"/>
      <c r="M31" s="102"/>
      <c r="N31" s="102"/>
      <c r="O31" s="102"/>
      <c r="P31" s="102"/>
      <c r="Q31" s="102"/>
    </row>
    <row r="32" spans="1:17">
      <c r="A32" s="133">
        <v>210804</v>
      </c>
      <c r="B32" s="120"/>
      <c r="C32" s="120" t="s">
        <v>156</v>
      </c>
      <c r="E32" s="130">
        <v>201</v>
      </c>
      <c r="F32" s="130">
        <f t="shared" si="1"/>
        <v>0</v>
      </c>
      <c r="G32" s="130">
        <f t="shared" si="2"/>
        <v>201</v>
      </c>
      <c r="H32" s="102"/>
      <c r="I32" s="102"/>
      <c r="J32" s="102"/>
      <c r="K32" s="130">
        <v>0</v>
      </c>
      <c r="L32" s="102"/>
      <c r="M32" s="102"/>
      <c r="N32" s="102"/>
      <c r="O32" s="102"/>
      <c r="P32" s="102"/>
      <c r="Q32" s="102"/>
    </row>
    <row r="33" spans="1:17">
      <c r="A33" s="133">
        <v>210805</v>
      </c>
      <c r="B33" s="119"/>
      <c r="C33" s="120" t="s">
        <v>155</v>
      </c>
      <c r="E33" s="130">
        <v>33</v>
      </c>
      <c r="F33" s="130">
        <f t="shared" si="1"/>
        <v>0</v>
      </c>
      <c r="G33" s="130">
        <f t="shared" si="2"/>
        <v>33</v>
      </c>
      <c r="H33" s="102"/>
      <c r="I33" s="102"/>
      <c r="J33" s="102"/>
      <c r="K33" s="130">
        <v>0</v>
      </c>
      <c r="L33" s="102"/>
      <c r="M33" s="102"/>
      <c r="N33" s="102"/>
      <c r="O33" s="102"/>
      <c r="P33" s="102"/>
      <c r="Q33" s="102"/>
    </row>
    <row r="34" spans="1:17">
      <c r="A34" s="136" t="s">
        <v>162</v>
      </c>
      <c r="C34" s="121" t="s">
        <v>157</v>
      </c>
      <c r="E34" s="130">
        <v>2226.6999999999998</v>
      </c>
      <c r="F34" s="130">
        <f t="shared" si="1"/>
        <v>-400</v>
      </c>
      <c r="G34" s="130">
        <f t="shared" si="2"/>
        <v>1826.6999999999998</v>
      </c>
      <c r="H34" s="102"/>
      <c r="I34" s="102"/>
      <c r="J34" s="102"/>
      <c r="K34" s="130">
        <v>-400</v>
      </c>
      <c r="L34" s="102"/>
      <c r="M34" s="102"/>
      <c r="N34" s="102"/>
      <c r="O34" s="102"/>
      <c r="P34" s="102"/>
      <c r="Q34" s="102"/>
    </row>
    <row r="35" spans="1:17">
      <c r="A35" s="136" t="s">
        <v>163</v>
      </c>
      <c r="B35" s="122"/>
      <c r="C35" s="121" t="s">
        <v>86</v>
      </c>
      <c r="E35" s="130">
        <v>60</v>
      </c>
      <c r="F35" s="130">
        <f t="shared" si="1"/>
        <v>0</v>
      </c>
      <c r="G35" s="130">
        <f t="shared" si="2"/>
        <v>60</v>
      </c>
      <c r="H35" s="102"/>
      <c r="I35" s="102"/>
      <c r="J35" s="102"/>
      <c r="K35" s="130">
        <v>0</v>
      </c>
      <c r="L35" s="102"/>
      <c r="M35" s="102"/>
      <c r="N35" s="102"/>
      <c r="O35" s="102"/>
      <c r="P35" s="102"/>
      <c r="Q35" s="102"/>
    </row>
    <row r="36" spans="1:17">
      <c r="A36" s="134">
        <v>2109</v>
      </c>
      <c r="B36" s="119" t="s">
        <v>158</v>
      </c>
      <c r="C36" s="119"/>
      <c r="E36" s="139">
        <f>E37+E38</f>
        <v>17000</v>
      </c>
      <c r="F36" s="139">
        <f t="shared" ref="F36:Q36" si="7">F37+F38</f>
        <v>16387706.6</v>
      </c>
      <c r="G36" s="139">
        <f t="shared" si="7"/>
        <v>16404706.6</v>
      </c>
      <c r="H36" s="139">
        <f t="shared" si="7"/>
        <v>0</v>
      </c>
      <c r="I36" s="139">
        <f t="shared" si="7"/>
        <v>0</v>
      </c>
      <c r="J36" s="139">
        <f t="shared" si="7"/>
        <v>0</v>
      </c>
      <c r="K36" s="139">
        <f t="shared" si="7"/>
        <v>0</v>
      </c>
      <c r="L36" s="139">
        <f t="shared" si="7"/>
        <v>0</v>
      </c>
      <c r="M36" s="139">
        <f t="shared" si="7"/>
        <v>0</v>
      </c>
      <c r="N36" s="139">
        <f t="shared" si="7"/>
        <v>16387706.6</v>
      </c>
      <c r="O36" s="139">
        <f t="shared" si="7"/>
        <v>0</v>
      </c>
      <c r="P36" s="139">
        <f t="shared" si="7"/>
        <v>0</v>
      </c>
      <c r="Q36" s="139">
        <f t="shared" si="7"/>
        <v>0</v>
      </c>
    </row>
    <row r="37" spans="1:17">
      <c r="A37" s="136" t="s">
        <v>164</v>
      </c>
      <c r="B37" s="120"/>
      <c r="C37" s="121" t="s">
        <v>158</v>
      </c>
      <c r="E37" s="130">
        <v>0</v>
      </c>
      <c r="F37" s="130">
        <f t="shared" si="1"/>
        <v>16387706.6</v>
      </c>
      <c r="G37" s="130">
        <f t="shared" si="2"/>
        <v>16387706.6</v>
      </c>
      <c r="H37" s="102"/>
      <c r="I37" s="102"/>
      <c r="J37" s="102"/>
      <c r="K37" s="130">
        <v>0</v>
      </c>
      <c r="L37" s="102"/>
      <c r="M37" s="102"/>
      <c r="N37" s="130">
        <v>16387706.6</v>
      </c>
      <c r="O37" s="102"/>
      <c r="P37" s="102"/>
      <c r="Q37" s="102"/>
    </row>
    <row r="38" spans="1:17">
      <c r="A38" s="136">
        <v>210902</v>
      </c>
      <c r="B38" s="120"/>
      <c r="C38" s="121" t="s">
        <v>165</v>
      </c>
      <c r="E38" s="130">
        <v>17000</v>
      </c>
      <c r="F38" s="130">
        <f t="shared" si="1"/>
        <v>0</v>
      </c>
      <c r="G38" s="130">
        <f t="shared" si="2"/>
        <v>17000</v>
      </c>
      <c r="H38" s="102"/>
      <c r="I38" s="102"/>
      <c r="J38" s="102"/>
      <c r="K38" s="130">
        <v>0</v>
      </c>
      <c r="L38" s="102"/>
      <c r="M38" s="102"/>
      <c r="N38" s="102"/>
      <c r="O38" s="102"/>
      <c r="P38" s="102"/>
      <c r="Q38" s="102"/>
    </row>
    <row r="39" spans="1:17">
      <c r="A39" s="137">
        <v>213</v>
      </c>
      <c r="B39" s="119" t="s">
        <v>166</v>
      </c>
      <c r="C39" s="121"/>
      <c r="E39" s="139">
        <f>E40+E42</f>
        <v>8890</v>
      </c>
      <c r="F39" s="139">
        <f t="shared" ref="F39:N39" si="8">F40+F42</f>
        <v>22067</v>
      </c>
      <c r="G39" s="139">
        <f t="shared" si="8"/>
        <v>30957</v>
      </c>
      <c r="H39" s="139">
        <f t="shared" si="8"/>
        <v>0</v>
      </c>
      <c r="I39" s="139">
        <f t="shared" si="8"/>
        <v>0</v>
      </c>
      <c r="J39" s="139">
        <f t="shared" si="8"/>
        <v>0</v>
      </c>
      <c r="K39" s="139">
        <f t="shared" si="8"/>
        <v>22067</v>
      </c>
      <c r="L39" s="139">
        <f t="shared" si="8"/>
        <v>0</v>
      </c>
      <c r="M39" s="139">
        <f t="shared" si="8"/>
        <v>0</v>
      </c>
      <c r="N39" s="139">
        <f t="shared" si="8"/>
        <v>0</v>
      </c>
      <c r="O39" s="139">
        <f t="shared" ref="O39" si="9">O40+O42</f>
        <v>0</v>
      </c>
      <c r="P39" s="139">
        <f t="shared" ref="P39" si="10">P40+P42</f>
        <v>0</v>
      </c>
      <c r="Q39" s="139">
        <f t="shared" ref="Q39" si="11">Q40+Q42</f>
        <v>0</v>
      </c>
    </row>
    <row r="40" spans="1:17">
      <c r="A40" s="138" t="s">
        <v>167</v>
      </c>
      <c r="B40" s="104" t="s">
        <v>168</v>
      </c>
      <c r="C40" s="121"/>
      <c r="E40" s="139">
        <f>E41</f>
        <v>2160</v>
      </c>
      <c r="F40" s="139">
        <f t="shared" ref="F40:N40" si="12">F41</f>
        <v>21000</v>
      </c>
      <c r="G40" s="139">
        <f t="shared" si="12"/>
        <v>23160</v>
      </c>
      <c r="H40" s="139">
        <f t="shared" si="12"/>
        <v>0</v>
      </c>
      <c r="I40" s="139">
        <f t="shared" si="12"/>
        <v>0</v>
      </c>
      <c r="J40" s="139">
        <f t="shared" si="12"/>
        <v>0</v>
      </c>
      <c r="K40" s="139">
        <f t="shared" si="12"/>
        <v>21000</v>
      </c>
      <c r="L40" s="139">
        <f t="shared" si="12"/>
        <v>0</v>
      </c>
      <c r="M40" s="139">
        <f t="shared" si="12"/>
        <v>0</v>
      </c>
      <c r="N40" s="139">
        <f t="shared" si="12"/>
        <v>0</v>
      </c>
      <c r="O40" s="139">
        <f t="shared" ref="O40" si="13">O41</f>
        <v>0</v>
      </c>
      <c r="P40" s="139">
        <f t="shared" ref="P40" si="14">P41</f>
        <v>0</v>
      </c>
      <c r="Q40" s="139">
        <f t="shared" ref="Q40" si="15">Q41</f>
        <v>0</v>
      </c>
    </row>
    <row r="41" spans="1:17">
      <c r="A41" s="136" t="s">
        <v>169</v>
      </c>
      <c r="B41" s="122"/>
      <c r="C41" s="123" t="s">
        <v>159</v>
      </c>
      <c r="E41" s="130">
        <v>2160</v>
      </c>
      <c r="F41" s="130">
        <f t="shared" ref="F41" si="16">H41+I41+J41+K41+L41+M41+N41+O41+P41+Q41</f>
        <v>21000</v>
      </c>
      <c r="G41" s="130">
        <f t="shared" ref="G41" si="17">E41+F41</f>
        <v>23160</v>
      </c>
      <c r="H41" s="102"/>
      <c r="I41" s="102"/>
      <c r="J41" s="102"/>
      <c r="K41" s="130">
        <v>21000</v>
      </c>
      <c r="L41" s="102"/>
      <c r="M41" s="102"/>
      <c r="N41" s="102"/>
      <c r="O41" s="102"/>
      <c r="P41" s="102"/>
      <c r="Q41" s="102"/>
    </row>
    <row r="42" spans="1:17">
      <c r="A42" s="138" t="s">
        <v>170</v>
      </c>
      <c r="B42" s="104" t="s">
        <v>171</v>
      </c>
      <c r="C42" s="120"/>
      <c r="E42" s="139">
        <f>E43</f>
        <v>6730</v>
      </c>
      <c r="F42" s="139">
        <f>F43</f>
        <v>1067</v>
      </c>
      <c r="G42" s="139">
        <f>G43</f>
        <v>7797</v>
      </c>
      <c r="H42" s="139">
        <f>H43</f>
        <v>0</v>
      </c>
      <c r="I42" s="139">
        <f t="shared" ref="I42:Q42" si="18">I43</f>
        <v>0</v>
      </c>
      <c r="J42" s="139">
        <f t="shared" si="18"/>
        <v>0</v>
      </c>
      <c r="K42" s="139">
        <f t="shared" si="18"/>
        <v>1067</v>
      </c>
      <c r="L42" s="139">
        <f t="shared" si="18"/>
        <v>0</v>
      </c>
      <c r="M42" s="139">
        <f t="shared" si="18"/>
        <v>0</v>
      </c>
      <c r="N42" s="139">
        <f t="shared" si="18"/>
        <v>0</v>
      </c>
      <c r="O42" s="139">
        <f t="shared" si="18"/>
        <v>0</v>
      </c>
      <c r="P42" s="139">
        <f t="shared" si="18"/>
        <v>0</v>
      </c>
      <c r="Q42" s="139">
        <f t="shared" si="18"/>
        <v>0</v>
      </c>
    </row>
    <row r="43" spans="1:17">
      <c r="A43" s="136" t="s">
        <v>172</v>
      </c>
      <c r="B43" s="122"/>
      <c r="C43" s="123" t="s">
        <v>173</v>
      </c>
      <c r="E43" s="130">
        <v>6730</v>
      </c>
      <c r="F43" s="130">
        <f t="shared" ref="F43" si="19">H43+I43+J43+K43+L43+M43+N43+O43+P43+Q43</f>
        <v>1067</v>
      </c>
      <c r="G43" s="130">
        <f t="shared" ref="G43" si="20">E43+F43</f>
        <v>7797</v>
      </c>
      <c r="H43" s="102"/>
      <c r="I43" s="102"/>
      <c r="J43" s="102"/>
      <c r="K43" s="130">
        <v>1067</v>
      </c>
      <c r="L43" s="102"/>
      <c r="M43" s="102"/>
      <c r="N43" s="102"/>
      <c r="O43" s="102"/>
      <c r="P43" s="102"/>
      <c r="Q43" s="102"/>
    </row>
    <row r="44" spans="1:17" s="142" customFormat="1" ht="19.5" customHeight="1" thickBot="1">
      <c r="A44" s="140" t="s">
        <v>66</v>
      </c>
      <c r="B44" s="141"/>
      <c r="C44" s="141"/>
      <c r="E44" s="143">
        <f>E13+E17+E18+E20+E26+E29+E36+E39</f>
        <v>776672.5</v>
      </c>
      <c r="F44" s="143">
        <f t="shared" ref="F44:N44" si="21">F13+F17+F18+F20+F26+F29+F36+F39</f>
        <v>16586898.699999999</v>
      </c>
      <c r="G44" s="143">
        <f t="shared" si="21"/>
        <v>17363571.199999999</v>
      </c>
      <c r="H44" s="143">
        <f t="shared" si="21"/>
        <v>0</v>
      </c>
      <c r="I44" s="143">
        <f t="shared" si="21"/>
        <v>0</v>
      </c>
      <c r="J44" s="143">
        <f t="shared" si="21"/>
        <v>0</v>
      </c>
      <c r="K44" s="143">
        <f t="shared" si="21"/>
        <v>199192.09999999998</v>
      </c>
      <c r="L44" s="143">
        <f t="shared" si="21"/>
        <v>0</v>
      </c>
      <c r="M44" s="143">
        <f t="shared" si="21"/>
        <v>0</v>
      </c>
      <c r="N44" s="143">
        <f t="shared" si="21"/>
        <v>16387706.6</v>
      </c>
      <c r="O44" s="141"/>
      <c r="P44" s="141"/>
      <c r="Q44" s="141"/>
    </row>
    <row r="45" spans="1:17" s="142" customFormat="1" ht="19.5" customHeight="1" thickTop="1">
      <c r="A45" s="147"/>
      <c r="B45" s="148"/>
      <c r="C45" s="148"/>
      <c r="E45" s="149"/>
      <c r="F45" s="149"/>
      <c r="G45" s="149"/>
      <c r="H45" s="149"/>
      <c r="I45" s="149"/>
      <c r="J45" s="149"/>
      <c r="K45" s="149"/>
      <c r="L45" s="149"/>
      <c r="M45" s="149"/>
      <c r="N45" s="149"/>
      <c r="O45" s="148"/>
      <c r="P45" s="148"/>
      <c r="Q45" s="148"/>
    </row>
    <row r="46" spans="1:17" s="142" customFormat="1" ht="19.5" customHeight="1">
      <c r="A46" s="147"/>
      <c r="B46" s="148"/>
      <c r="C46" s="148"/>
      <c r="E46" s="149"/>
      <c r="F46" s="149"/>
      <c r="G46" s="149"/>
      <c r="H46" s="149"/>
      <c r="I46" s="149"/>
      <c r="J46" s="149"/>
      <c r="K46" s="149"/>
      <c r="L46" s="149"/>
      <c r="M46" s="149"/>
      <c r="N46" s="149"/>
      <c r="O46" s="148"/>
      <c r="P46" s="148"/>
      <c r="Q46" s="148"/>
    </row>
    <row r="49" spans="1:11">
      <c r="A49" s="225" t="s">
        <v>61</v>
      </c>
      <c r="B49" s="225"/>
      <c r="C49" s="225"/>
      <c r="D49" s="225"/>
      <c r="E49" s="225"/>
      <c r="F49" s="225"/>
      <c r="G49" s="225"/>
      <c r="H49" s="227" t="s">
        <v>67</v>
      </c>
      <c r="I49" s="227"/>
      <c r="J49" s="227"/>
      <c r="K49" s="105"/>
    </row>
    <row r="50" spans="1:11" ht="13.5" thickBot="1">
      <c r="A50" s="226"/>
      <c r="B50" s="226"/>
      <c r="C50" s="226"/>
      <c r="D50" s="226"/>
      <c r="E50" s="226"/>
      <c r="F50" s="226"/>
      <c r="G50" s="226"/>
      <c r="H50" s="124">
        <v>1</v>
      </c>
      <c r="I50" s="124">
        <v>2</v>
      </c>
      <c r="J50" s="125" t="s">
        <v>45</v>
      </c>
      <c r="K50" s="126"/>
    </row>
    <row r="51" spans="1:11" ht="15" customHeight="1">
      <c r="A51" s="106">
        <v>1</v>
      </c>
      <c r="B51" s="228" t="s">
        <v>62</v>
      </c>
      <c r="C51" s="228"/>
      <c r="D51" s="228"/>
      <c r="E51" s="145"/>
      <c r="F51" s="145"/>
      <c r="G51" s="145"/>
      <c r="H51" s="107"/>
      <c r="I51" s="107"/>
      <c r="J51" s="108"/>
      <c r="K51" s="109"/>
    </row>
    <row r="52" spans="1:11" ht="15" customHeight="1">
      <c r="A52" s="110">
        <v>2</v>
      </c>
      <c r="B52" s="224" t="s">
        <v>63</v>
      </c>
      <c r="C52" s="224"/>
      <c r="D52" s="224"/>
      <c r="E52" s="146"/>
      <c r="F52" s="146"/>
      <c r="G52" s="146"/>
      <c r="H52" s="111"/>
      <c r="I52" s="111"/>
      <c r="J52" s="112"/>
      <c r="K52" s="109"/>
    </row>
    <row r="53" spans="1:11" ht="15" customHeight="1">
      <c r="A53" s="110">
        <v>3</v>
      </c>
      <c r="B53" s="224" t="s">
        <v>81</v>
      </c>
      <c r="C53" s="224"/>
      <c r="D53" s="224"/>
      <c r="E53" s="146"/>
      <c r="F53" s="146"/>
      <c r="G53" s="146"/>
      <c r="H53" s="111"/>
      <c r="I53" s="111"/>
      <c r="J53" s="112"/>
      <c r="K53" s="109"/>
    </row>
    <row r="54" spans="1:11" ht="15" customHeight="1">
      <c r="A54" s="110">
        <v>4</v>
      </c>
      <c r="B54" s="224" t="s">
        <v>72</v>
      </c>
      <c r="C54" s="224"/>
      <c r="D54" s="224"/>
      <c r="E54" s="224" t="s">
        <v>195</v>
      </c>
      <c r="F54" s="224"/>
      <c r="G54" s="224"/>
      <c r="H54" s="224"/>
      <c r="I54" s="224"/>
      <c r="J54" s="224"/>
      <c r="K54" s="109"/>
    </row>
    <row r="55" spans="1:11" ht="15" customHeight="1">
      <c r="A55" s="110">
        <v>5</v>
      </c>
      <c r="B55" s="224" t="s">
        <v>73</v>
      </c>
      <c r="C55" s="224"/>
      <c r="D55" s="224"/>
      <c r="E55" s="146"/>
      <c r="F55" s="146"/>
      <c r="G55" s="146"/>
      <c r="H55" s="111"/>
      <c r="I55" s="111"/>
      <c r="J55" s="112"/>
      <c r="K55" s="109"/>
    </row>
    <row r="56" spans="1:11" ht="15" customHeight="1">
      <c r="A56" s="110">
        <v>6</v>
      </c>
      <c r="B56" s="224" t="s">
        <v>74</v>
      </c>
      <c r="C56" s="224"/>
      <c r="D56" s="224"/>
      <c r="E56" s="146"/>
      <c r="F56" s="146"/>
      <c r="G56" s="146"/>
      <c r="H56" s="111"/>
      <c r="I56" s="111"/>
      <c r="J56" s="112"/>
      <c r="K56" s="109"/>
    </row>
    <row r="57" spans="1:11" ht="15" customHeight="1">
      <c r="A57" s="110">
        <v>7</v>
      </c>
      <c r="B57" s="224" t="s">
        <v>75</v>
      </c>
      <c r="C57" s="224"/>
      <c r="D57" s="224"/>
      <c r="E57" s="224" t="s">
        <v>193</v>
      </c>
      <c r="F57" s="224"/>
      <c r="G57" s="224"/>
      <c r="H57" s="224"/>
      <c r="I57" s="224"/>
      <c r="J57" s="224"/>
      <c r="K57" s="109"/>
    </row>
    <row r="58" spans="1:11" ht="15" customHeight="1">
      <c r="A58" s="110">
        <v>8</v>
      </c>
      <c r="B58" s="224" t="s">
        <v>64</v>
      </c>
      <c r="C58" s="224"/>
      <c r="D58" s="224"/>
      <c r="E58" s="146"/>
      <c r="F58" s="146"/>
      <c r="G58" s="146"/>
      <c r="H58" s="111"/>
      <c r="I58" s="111"/>
      <c r="J58" s="112"/>
      <c r="K58" s="109"/>
    </row>
    <row r="59" spans="1:11" ht="15" customHeight="1">
      <c r="A59" s="110">
        <v>9</v>
      </c>
      <c r="B59" s="224" t="s">
        <v>76</v>
      </c>
      <c r="C59" s="224"/>
      <c r="D59" s="224"/>
      <c r="E59" s="146"/>
      <c r="F59" s="146"/>
      <c r="G59" s="146"/>
      <c r="H59" s="111"/>
      <c r="I59" s="111"/>
      <c r="J59" s="112"/>
      <c r="K59" s="109"/>
    </row>
    <row r="60" spans="1:11" ht="15" customHeight="1">
      <c r="A60" s="110">
        <v>10</v>
      </c>
      <c r="B60" s="224" t="s">
        <v>65</v>
      </c>
      <c r="C60" s="224"/>
      <c r="D60" s="224"/>
      <c r="E60" s="146"/>
      <c r="F60" s="146"/>
      <c r="G60" s="146"/>
      <c r="H60" s="111"/>
      <c r="I60" s="111"/>
      <c r="J60" s="112"/>
      <c r="K60" s="109"/>
    </row>
    <row r="62" spans="1:11">
      <c r="A62" s="113" t="s">
        <v>68</v>
      </c>
    </row>
    <row r="63" spans="1:11">
      <c r="B63" s="101" t="s">
        <v>194</v>
      </c>
    </row>
    <row r="64" spans="1:11">
      <c r="B64" s="101" t="s">
        <v>69</v>
      </c>
    </row>
  </sheetData>
  <mergeCells count="21">
    <mergeCell ref="B60:D60"/>
    <mergeCell ref="B59:D59"/>
    <mergeCell ref="B58:D58"/>
    <mergeCell ref="A49:G50"/>
    <mergeCell ref="H49:J49"/>
    <mergeCell ref="B54:D54"/>
    <mergeCell ref="B53:D53"/>
    <mergeCell ref="B52:D52"/>
    <mergeCell ref="B51:D51"/>
    <mergeCell ref="E57:J57"/>
    <mergeCell ref="E54:J54"/>
    <mergeCell ref="B57:D57"/>
    <mergeCell ref="B56:D56"/>
    <mergeCell ref="B55:D55"/>
    <mergeCell ref="A5:Q5"/>
    <mergeCell ref="A8:A9"/>
    <mergeCell ref="B8:C9"/>
    <mergeCell ref="E8:E9"/>
    <mergeCell ref="F8:F9"/>
    <mergeCell ref="G8:G9"/>
    <mergeCell ref="H8:Q8"/>
  </mergeCells>
  <pageMargins left="0.39370078740157483" right="0.39370078740157483" top="0.46" bottom="0.39370078740157483" header="0.31496062992125984" footer="0.31496062992125984"/>
  <pageSetup scale="45" fitToHeight="0" orientation="landscape" r:id="rId1"/>
  <headerFooter>
    <oddHeader xml:space="preserve">&amp;R&amp;"-,Bold"&amp;K0070C0ТЕЗ-ИЙН 2016 ОНЫ ТӨСВИЙН ТӨСӨЛ, 2017-2018 ОНЫ ТӨСВИЙН ТӨСӨӨЛӨЛ  БЭЛТГЭХ УДИРДАМЖИЙН ХАВСРАЛТ </oddHeader>
  </headerFooter>
</worksheet>
</file>

<file path=xl/worksheets/sheet3.xml><?xml version="1.0" encoding="utf-8"?>
<worksheet xmlns="http://schemas.openxmlformats.org/spreadsheetml/2006/main" xmlns:r="http://schemas.openxmlformats.org/officeDocument/2006/relationships">
  <sheetPr>
    <tabColor rgb="FFFF0000"/>
  </sheetPr>
  <dimension ref="A1:J8"/>
  <sheetViews>
    <sheetView view="pageLayout" workbookViewId="0">
      <selection activeCell="H12" sqref="H12"/>
    </sheetView>
  </sheetViews>
  <sheetFormatPr defaultRowHeight="15"/>
  <cols>
    <col min="1" max="1" width="5.7109375" style="91" customWidth="1"/>
    <col min="2" max="2" width="44.5703125" style="91" customWidth="1"/>
    <col min="3" max="3" width="7.42578125" style="91" customWidth="1"/>
    <col min="4" max="4" width="9.7109375" style="91" customWidth="1"/>
    <col min="5" max="5" width="7.42578125" style="91" customWidth="1"/>
    <col min="6" max="6" width="8.7109375" style="91" customWidth="1"/>
    <col min="7" max="7" width="7.42578125" style="91" customWidth="1"/>
    <col min="8" max="8" width="9.42578125" style="91" customWidth="1"/>
    <col min="9" max="9" width="7.42578125" style="91" customWidth="1"/>
    <col min="10" max="10" width="8.85546875" style="91" customWidth="1"/>
    <col min="11" max="16384" width="9.140625" style="91"/>
  </cols>
  <sheetData>
    <row r="1" spans="1:10" ht="25.5" customHeight="1">
      <c r="A1" s="231" t="s">
        <v>87</v>
      </c>
      <c r="B1" s="231"/>
      <c r="C1" s="231"/>
      <c r="D1" s="231"/>
      <c r="E1" s="231"/>
      <c r="F1" s="231"/>
      <c r="G1" s="231"/>
      <c r="H1" s="231"/>
      <c r="I1" s="231"/>
      <c r="J1" s="231"/>
    </row>
    <row r="2" spans="1:10" ht="46.5" customHeight="1">
      <c r="A2" s="232" t="s">
        <v>82</v>
      </c>
      <c r="B2" s="233" t="s">
        <v>83</v>
      </c>
      <c r="C2" s="234" t="s">
        <v>201</v>
      </c>
      <c r="D2" s="234"/>
      <c r="E2" s="234" t="s">
        <v>202</v>
      </c>
      <c r="F2" s="234"/>
      <c r="G2" s="234" t="s">
        <v>92</v>
      </c>
      <c r="H2" s="234"/>
      <c r="I2" s="234" t="s">
        <v>203</v>
      </c>
      <c r="J2" s="234"/>
    </row>
    <row r="3" spans="1:10" ht="45">
      <c r="A3" s="232"/>
      <c r="B3" s="233"/>
      <c r="C3" s="92" t="s">
        <v>84</v>
      </c>
      <c r="D3" s="92" t="s">
        <v>85</v>
      </c>
      <c r="E3" s="92" t="s">
        <v>84</v>
      </c>
      <c r="F3" s="92" t="s">
        <v>85</v>
      </c>
      <c r="G3" s="92" t="s">
        <v>84</v>
      </c>
      <c r="H3" s="92" t="s">
        <v>85</v>
      </c>
      <c r="I3" s="92" t="s">
        <v>84</v>
      </c>
      <c r="J3" s="92" t="s">
        <v>85</v>
      </c>
    </row>
    <row r="4" spans="1:10" s="94" customFormat="1" ht="28.5">
      <c r="A4" s="93">
        <v>1</v>
      </c>
      <c r="B4" s="88" t="s">
        <v>89</v>
      </c>
      <c r="C4" s="90"/>
      <c r="D4" s="90"/>
      <c r="E4" s="90"/>
      <c r="F4" s="90"/>
      <c r="G4" s="90"/>
      <c r="H4" s="90"/>
      <c r="I4" s="90"/>
      <c r="J4" s="90"/>
    </row>
    <row r="5" spans="1:10" s="94" customFormat="1" ht="28.5">
      <c r="A5" s="93">
        <v>2</v>
      </c>
      <c r="B5" s="88" t="s">
        <v>90</v>
      </c>
      <c r="C5" s="90"/>
      <c r="D5" s="90"/>
      <c r="E5" s="90"/>
      <c r="F5" s="90"/>
      <c r="G5" s="90"/>
      <c r="H5" s="90"/>
      <c r="I5" s="90"/>
      <c r="J5" s="90"/>
    </row>
    <row r="6" spans="1:10" s="94" customFormat="1" ht="28.5">
      <c r="A6" s="93">
        <v>3</v>
      </c>
      <c r="B6" s="63" t="s">
        <v>88</v>
      </c>
      <c r="C6" s="89">
        <v>0</v>
      </c>
      <c r="D6" s="89">
        <v>0</v>
      </c>
      <c r="E6" s="89">
        <v>0</v>
      </c>
      <c r="F6" s="89">
        <v>0</v>
      </c>
      <c r="G6" s="89">
        <v>0</v>
      </c>
      <c r="H6" s="89">
        <v>0</v>
      </c>
      <c r="I6" s="89">
        <v>0</v>
      </c>
      <c r="J6" s="89">
        <v>0</v>
      </c>
    </row>
    <row r="7" spans="1:10" s="94" customFormat="1" ht="42" customHeight="1">
      <c r="A7" s="93">
        <v>4</v>
      </c>
      <c r="B7" s="63" t="s">
        <v>91</v>
      </c>
      <c r="C7" s="90"/>
      <c r="D7" s="90"/>
      <c r="E7" s="90"/>
      <c r="F7" s="90"/>
      <c r="G7" s="90"/>
      <c r="H7" s="90"/>
      <c r="I7" s="90"/>
      <c r="J7" s="90"/>
    </row>
    <row r="8" spans="1:10" ht="32.25" customHeight="1">
      <c r="A8" s="229" t="s">
        <v>94</v>
      </c>
      <c r="B8" s="230"/>
      <c r="C8" s="87">
        <f>SUM(C4:C7)</f>
        <v>0</v>
      </c>
      <c r="D8" s="87">
        <f t="shared" ref="D8:J8" si="0">SUM(D4:D7)</f>
        <v>0</v>
      </c>
      <c r="E8" s="87">
        <f t="shared" si="0"/>
        <v>0</v>
      </c>
      <c r="F8" s="87">
        <f t="shared" si="0"/>
        <v>0</v>
      </c>
      <c r="G8" s="87">
        <f t="shared" si="0"/>
        <v>0</v>
      </c>
      <c r="H8" s="87">
        <f t="shared" si="0"/>
        <v>0</v>
      </c>
      <c r="I8" s="87">
        <f t="shared" si="0"/>
        <v>0</v>
      </c>
      <c r="J8" s="87">
        <f t="shared" si="0"/>
        <v>0</v>
      </c>
    </row>
  </sheetData>
  <mergeCells count="8">
    <mergeCell ref="A8:B8"/>
    <mergeCell ref="A1:J1"/>
    <mergeCell ref="A2:A3"/>
    <mergeCell ref="B2:B3"/>
    <mergeCell ref="C2:D2"/>
    <mergeCell ref="E2:F2"/>
    <mergeCell ref="G2:H2"/>
    <mergeCell ref="I2:J2"/>
  </mergeCells>
  <pageMargins left="0.81541666666666701" right="0.25" top="1" bottom="0.25" header="0.3" footer="0.3"/>
  <pageSetup paperSize="9" scale="76" orientation="portrait" r:id="rId1"/>
  <headerFooter>
    <oddHeader xml:space="preserve">&amp;R&amp;"-,Bold"&amp;10&amp;K0070C0ТЕЗ-ИЙН 2016 ОНЫ ТӨСВИЙН ТӨСӨЛ, 2017-2018 ОНЫ ТӨСВИЙН ТӨСӨӨЛӨЛ  БЭЛТГЭХ УДИРДАМЖИЙН ХАВСРАЛТ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ТМ-01</vt:lpstr>
      <vt:lpstr>НМ-02</vt:lpstr>
      <vt:lpstr>НМ-07</vt:lpstr>
      <vt:lpstr>'НМ-02'!Print_Area</vt:lpstr>
      <vt:lpstr>'ТМ-01'!Print_Area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Батсүх Төмөртулга</dc:creator>
  <cp:lastModifiedBy>oyungerel</cp:lastModifiedBy>
  <cp:lastPrinted>2016-08-09T09:05:16Z</cp:lastPrinted>
  <dcterms:created xsi:type="dcterms:W3CDTF">2015-06-16T03:22:16Z</dcterms:created>
  <dcterms:modified xsi:type="dcterms:W3CDTF">2016-08-09T09:05:22Z</dcterms:modified>
</cp:coreProperties>
</file>